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-315" yWindow="165" windowWidth="12345" windowHeight="5265" tabRatio="742"/>
  </bookViews>
  <sheets>
    <sheet name="Monopoly2016" sheetId="69" r:id="rId1"/>
  </sheets>
  <calcPr calcId="125725"/>
</workbook>
</file>

<file path=xl/calcChain.xml><?xml version="1.0" encoding="utf-8"?>
<calcChain xmlns="http://schemas.openxmlformats.org/spreadsheetml/2006/main">
  <c r="D40" i="69"/>
  <c r="B48"/>
  <c r="B40"/>
  <c r="B32"/>
  <c r="B24"/>
  <c r="B16"/>
  <c r="B8"/>
  <c r="T36"/>
  <c r="T25"/>
  <c r="T14"/>
  <c r="T7"/>
  <c r="P14"/>
  <c r="P21"/>
  <c r="P28"/>
  <c r="P35"/>
  <c r="P42"/>
  <c r="P7"/>
  <c r="L14"/>
  <c r="L21"/>
  <c r="L28"/>
  <c r="L35"/>
  <c r="L42"/>
  <c r="L7"/>
  <c r="H22"/>
  <c r="H29"/>
  <c r="H36"/>
  <c r="H43"/>
  <c r="H7"/>
  <c r="D48"/>
  <c r="D32"/>
  <c r="D24"/>
  <c r="D16"/>
  <c r="C8"/>
  <c r="S14"/>
  <c r="R14" s="1"/>
  <c r="S7"/>
  <c r="R7" s="1"/>
  <c r="O42"/>
  <c r="N42" s="1"/>
  <c r="G29"/>
  <c r="F29" s="1"/>
  <c r="G22"/>
  <c r="G15"/>
  <c r="H15" s="1"/>
  <c r="G7"/>
  <c r="C48"/>
  <c r="C40"/>
  <c r="C32"/>
  <c r="C24"/>
  <c r="C16"/>
  <c r="F22"/>
  <c r="F7"/>
  <c r="S36"/>
  <c r="R36" s="1"/>
  <c r="S25"/>
  <c r="R25" s="1"/>
  <c r="K35"/>
  <c r="J35" s="1"/>
  <c r="AB29"/>
  <c r="AA29" s="1"/>
  <c r="K42"/>
  <c r="J42" s="1"/>
  <c r="AB22"/>
  <c r="AA22" s="1"/>
  <c r="O7"/>
  <c r="N7" s="1"/>
  <c r="AB15"/>
  <c r="AA15" s="1"/>
  <c r="O14"/>
  <c r="N14" s="1"/>
  <c r="G36"/>
  <c r="F36" s="1"/>
  <c r="O21"/>
  <c r="N21" s="1"/>
  <c r="G43"/>
  <c r="F43" s="1"/>
  <c r="O28"/>
  <c r="N28" s="1"/>
  <c r="K21"/>
  <c r="J21" s="1"/>
  <c r="K7"/>
  <c r="J7" s="1"/>
  <c r="O35"/>
  <c r="N35" s="1"/>
  <c r="K28"/>
  <c r="J28" s="1"/>
  <c r="K14"/>
  <c r="J14" s="1"/>
  <c r="F15" l="1"/>
  <c r="D8"/>
  <c r="U3"/>
</calcChain>
</file>

<file path=xl/sharedStrings.xml><?xml version="1.0" encoding="utf-8"?>
<sst xmlns="http://schemas.openxmlformats.org/spreadsheetml/2006/main" count="198" uniqueCount="157">
  <si>
    <t>$78 redbox movies for a year</t>
  </si>
  <si>
    <t>$50 grocery gift card</t>
  </si>
  <si>
    <t>$25 cash</t>
  </si>
  <si>
    <t>$25 grocery gift card</t>
  </si>
  <si>
    <t>$500 spa treatment</t>
  </si>
  <si>
    <t>$200 cash</t>
  </si>
  <si>
    <t>$200 family picnic</t>
  </si>
  <si>
    <t>$100 cash</t>
  </si>
  <si>
    <t>$100 grocery gift card</t>
  </si>
  <si>
    <t>n559a</t>
  </si>
  <si>
    <t>n560b</t>
  </si>
  <si>
    <t>n561c</t>
  </si>
  <si>
    <t>n562d</t>
  </si>
  <si>
    <t>m555a</t>
  </si>
  <si>
    <t>m556b</t>
  </si>
  <si>
    <t>m557c</t>
  </si>
  <si>
    <t>m558d</t>
  </si>
  <si>
    <t>l551a</t>
  </si>
  <si>
    <t>l552b</t>
  </si>
  <si>
    <t>l553c</t>
  </si>
  <si>
    <t>l554d</t>
  </si>
  <si>
    <t>k547a</t>
  </si>
  <si>
    <t>k548b</t>
  </si>
  <si>
    <t>k549c</t>
  </si>
  <si>
    <t>k550d</t>
  </si>
  <si>
    <t>z607a</t>
  </si>
  <si>
    <t>z608b</t>
  </si>
  <si>
    <t>z609c</t>
  </si>
  <si>
    <t>z610d</t>
  </si>
  <si>
    <t>y603a</t>
  </si>
  <si>
    <t>y604b</t>
  </si>
  <si>
    <t>y605c</t>
  </si>
  <si>
    <t>y606d</t>
  </si>
  <si>
    <t>x599a</t>
  </si>
  <si>
    <t>x600b</t>
  </si>
  <si>
    <t>x601c</t>
  </si>
  <si>
    <t>x602d</t>
  </si>
  <si>
    <t>w595a</t>
  </si>
  <si>
    <t>w596b</t>
  </si>
  <si>
    <t>w597c</t>
  </si>
  <si>
    <t>w598d</t>
  </si>
  <si>
    <t>v591a</t>
  </si>
  <si>
    <t>v592b</t>
  </si>
  <si>
    <t>v593c</t>
  </si>
  <si>
    <t>v594d</t>
  </si>
  <si>
    <t>u587a</t>
  </si>
  <si>
    <t>u588b</t>
  </si>
  <si>
    <t>u589c</t>
  </si>
  <si>
    <t>u590d</t>
  </si>
  <si>
    <t>t583a</t>
  </si>
  <si>
    <t>t584b</t>
  </si>
  <si>
    <t>t585c</t>
  </si>
  <si>
    <t>t586d</t>
  </si>
  <si>
    <t>s579a</t>
  </si>
  <si>
    <t>s580b</t>
  </si>
  <si>
    <t>s581c</t>
  </si>
  <si>
    <t>s582d</t>
  </si>
  <si>
    <t>r575a</t>
  </si>
  <si>
    <t>r576b</t>
  </si>
  <si>
    <t>r577c</t>
  </si>
  <si>
    <t>r578d</t>
  </si>
  <si>
    <t>q571a</t>
  </si>
  <si>
    <t>q572b</t>
  </si>
  <si>
    <t>q573c</t>
  </si>
  <si>
    <t>q574d</t>
  </si>
  <si>
    <t>p567a</t>
  </si>
  <si>
    <t>p568b</t>
  </si>
  <si>
    <t>p569c</t>
  </si>
  <si>
    <t>p570d</t>
  </si>
  <si>
    <t>o563a</t>
  </si>
  <si>
    <t>o564b</t>
  </si>
  <si>
    <t>o565c</t>
  </si>
  <si>
    <t>o566d</t>
  </si>
  <si>
    <t>$611a</t>
  </si>
  <si>
    <t>$612b</t>
  </si>
  <si>
    <t>$613c</t>
  </si>
  <si>
    <t>$614d</t>
  </si>
  <si>
    <t>$615e</t>
  </si>
  <si>
    <t>$616f</t>
  </si>
  <si>
    <t>$617g</t>
  </si>
  <si>
    <t>$618h</t>
  </si>
  <si>
    <t>?619a</t>
  </si>
  <si>
    <t>?620b</t>
  </si>
  <si>
    <t>?621c</t>
  </si>
  <si>
    <t>?622d</t>
  </si>
  <si>
    <t>?623e</t>
  </si>
  <si>
    <t>?624f</t>
  </si>
  <si>
    <t>?625g</t>
  </si>
  <si>
    <t>?626h</t>
  </si>
  <si>
    <t>have?</t>
  </si>
  <si>
    <t>$1,000,000 cash</t>
  </si>
  <si>
    <t>$500,000 vacation home</t>
  </si>
  <si>
    <t>$1,500 LED HD TV</t>
  </si>
  <si>
    <t>$1,000 cash</t>
  </si>
  <si>
    <t>$1,000 grocery gift card</t>
  </si>
  <si>
    <t>$1,000 weekend getaway</t>
  </si>
  <si>
    <t>$5,000 cash</t>
  </si>
  <si>
    <t>$5,000 groceries</t>
  </si>
  <si>
    <t>$2,500 bigjoe grill and groceries</t>
  </si>
  <si>
    <t>$100,000 cash or luxury car</t>
  </si>
  <si>
    <t>$50,000 home makeover</t>
  </si>
  <si>
    <t>$35,000 vehicle</t>
  </si>
  <si>
    <t>$20,000 college tuition</t>
  </si>
  <si>
    <t>$10,000 jet ski</t>
  </si>
  <si>
    <t>$10,000 family vacation</t>
  </si>
  <si>
    <t>$25 gift card mall</t>
  </si>
  <si>
    <t>$15 grocery gift card</t>
  </si>
  <si>
    <t>$10 grocery gift card</t>
  </si>
  <si>
    <t>$5 grocery gift card</t>
  </si>
  <si>
    <t>a500a</t>
  </si>
  <si>
    <t>a501b</t>
  </si>
  <si>
    <t>a502c</t>
  </si>
  <si>
    <t>a503d</t>
  </si>
  <si>
    <t>a503e</t>
  </si>
  <si>
    <t>b505a</t>
  </si>
  <si>
    <t>b506b</t>
  </si>
  <si>
    <t>b507c</t>
  </si>
  <si>
    <t>b508d</t>
  </si>
  <si>
    <t>b509e</t>
  </si>
  <si>
    <t>c510a</t>
  </si>
  <si>
    <t>c511b</t>
  </si>
  <si>
    <t>c512c</t>
  </si>
  <si>
    <t>c513d</t>
  </si>
  <si>
    <t>c514e</t>
  </si>
  <si>
    <t>d515a</t>
  </si>
  <si>
    <t>d516b</t>
  </si>
  <si>
    <t>d517c</t>
  </si>
  <si>
    <t>d518d</t>
  </si>
  <si>
    <t>d519e</t>
  </si>
  <si>
    <t>e521a</t>
  </si>
  <si>
    <t>e522b</t>
  </si>
  <si>
    <t>e523c</t>
  </si>
  <si>
    <t>e524d</t>
  </si>
  <si>
    <t>e525e</t>
  </si>
  <si>
    <t>f526a</t>
  </si>
  <si>
    <t>f527b</t>
  </si>
  <si>
    <t>f528c</t>
  </si>
  <si>
    <t>f529d</t>
  </si>
  <si>
    <t>f530e</t>
  </si>
  <si>
    <t>g531a</t>
  </si>
  <si>
    <t>g532b</t>
  </si>
  <si>
    <t>g533c</t>
  </si>
  <si>
    <t>g534d</t>
  </si>
  <si>
    <t>h535a</t>
  </si>
  <si>
    <t>h536b</t>
  </si>
  <si>
    <t>h537c</t>
  </si>
  <si>
    <t>h538d</t>
  </si>
  <si>
    <t>i539a</t>
  </si>
  <si>
    <t>i540b</t>
  </si>
  <si>
    <t>i541c</t>
  </si>
  <si>
    <t>i542d</t>
  </si>
  <si>
    <t>j543a</t>
  </si>
  <si>
    <t>j544b</t>
  </si>
  <si>
    <t>j545c</t>
  </si>
  <si>
    <t>j546d</t>
  </si>
  <si>
    <t>$2,500 bigjoe grill &amp; groceries</t>
  </si>
  <si>
    <t>% total progress</t>
  </si>
</sst>
</file>

<file path=xl/styles.xml><?xml version="1.0" encoding="utf-8"?>
<styleSheet xmlns="http://schemas.openxmlformats.org/spreadsheetml/2006/main">
  <fonts count="4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u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0">
    <xf numFmtId="0" fontId="0" fillId="0" borderId="0" xfId="0"/>
    <xf numFmtId="0" fontId="0" fillId="0" borderId="0" xfId="0" applyAlignment="1">
      <alignment horizontal="right" vertical="center"/>
    </xf>
    <xf numFmtId="10" fontId="0" fillId="0" borderId="0" xfId="1" applyNumberFormat="1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0" borderId="4" xfId="0" applyFont="1" applyFill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0" fontId="1" fillId="0" borderId="0" xfId="1" applyNumberFormat="1" applyFont="1" applyAlignment="1">
      <alignment horizontal="right" vertical="center"/>
    </xf>
    <xf numFmtId="10" fontId="0" fillId="0" borderId="0" xfId="1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</cellXfs>
  <cellStyles count="3">
    <cellStyle name="Normal" xfId="0" builtinId="0"/>
    <cellStyle name="Normal 2" xfId="2"/>
    <cellStyle name="Percent" xfId="1" builtinId="5"/>
  </cellStyles>
  <dxfs count="1">
    <dxf>
      <fill>
        <patternFill>
          <bgColor rgb="FF5BFF21"/>
        </patternFill>
      </fill>
    </dxf>
  </dxfs>
  <tableStyles count="0" defaultTableStyle="TableStyleMedium9" defaultPivotStyle="PivotStyleLight16"/>
  <colors>
    <mruColors>
      <color rgb="FF5BFF21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AB48"/>
  <sheetViews>
    <sheetView tabSelected="1" zoomScale="90" zoomScaleNormal="90" workbookViewId="0">
      <selection activeCell="I21" sqref="I21"/>
    </sheetView>
  </sheetViews>
  <sheetFormatPr defaultRowHeight="12.75"/>
  <cols>
    <col min="1" max="1" width="2.42578125" style="1" customWidth="1"/>
    <col min="2" max="2" width="26.7109375" style="1" bestFit="1" customWidth="1"/>
    <col min="3" max="3" width="6.28515625" style="1" bestFit="1" customWidth="1"/>
    <col min="4" max="5" width="9.140625" style="2"/>
    <col min="6" max="6" width="20.140625" style="1" bestFit="1" customWidth="1"/>
    <col min="7" max="7" width="6.28515625" style="1" bestFit="1" customWidth="1"/>
    <col min="8" max="9" width="9.140625" style="2"/>
    <col min="10" max="10" width="27.85546875" style="1" bestFit="1" customWidth="1"/>
    <col min="11" max="11" width="6.28515625" style="1" bestFit="1" customWidth="1"/>
    <col min="12" max="13" width="9.140625" style="2"/>
    <col min="14" max="14" width="28.5703125" style="1" bestFit="1" customWidth="1"/>
    <col min="15" max="15" width="6.28515625" style="1" bestFit="1" customWidth="1"/>
    <col min="16" max="17" width="9.140625" style="2"/>
    <col min="18" max="18" width="23.28515625" style="1" bestFit="1" customWidth="1"/>
    <col min="19" max="19" width="6.28515625" style="1" bestFit="1" customWidth="1"/>
    <col min="20" max="20" width="9.140625" style="2"/>
    <col min="21" max="21" width="11.28515625" style="1" bestFit="1" customWidth="1"/>
    <col min="22" max="22" width="6.28515625" style="1" bestFit="1" customWidth="1"/>
    <col min="23" max="23" width="9.140625" style="1"/>
    <col min="24" max="24" width="20.140625" style="1" bestFit="1" customWidth="1"/>
    <col min="25" max="25" width="6.28515625" style="1" bestFit="1" customWidth="1"/>
    <col min="26" max="26" width="9.140625" style="1"/>
    <col min="27" max="27" width="30.7109375" style="1" bestFit="1" customWidth="1"/>
    <col min="28" max="28" width="2.140625" style="1" bestFit="1" customWidth="1"/>
    <col min="29" max="16384" width="9.140625" style="1"/>
  </cols>
  <sheetData>
    <row r="2" spans="2:28">
      <c r="B2" s="7" t="s">
        <v>99</v>
      </c>
      <c r="C2" s="8" t="s">
        <v>89</v>
      </c>
      <c r="F2" s="9" t="s">
        <v>105</v>
      </c>
      <c r="G2" s="8" t="s">
        <v>89</v>
      </c>
      <c r="J2" s="9" t="s">
        <v>1</v>
      </c>
      <c r="K2" s="8" t="s">
        <v>89</v>
      </c>
      <c r="N2" s="9" t="s">
        <v>4</v>
      </c>
      <c r="O2" s="8" t="s">
        <v>89</v>
      </c>
      <c r="R2" s="9" t="s">
        <v>97</v>
      </c>
      <c r="S2" s="8" t="s">
        <v>89</v>
      </c>
      <c r="U2" s="6" t="s">
        <v>156</v>
      </c>
    </row>
    <row r="3" spans="2:28">
      <c r="B3" s="5" t="s">
        <v>109</v>
      </c>
      <c r="C3" s="10"/>
      <c r="F3" s="5" t="s">
        <v>139</v>
      </c>
      <c r="G3" s="10"/>
      <c r="J3" s="5" t="s">
        <v>13</v>
      </c>
      <c r="K3" s="10"/>
      <c r="N3" s="5" t="s">
        <v>53</v>
      </c>
      <c r="O3" s="10"/>
      <c r="R3" s="5" t="s">
        <v>29</v>
      </c>
      <c r="S3" s="3"/>
      <c r="U3" s="2">
        <f>SUM(C8,C16,C24,C32,C40,C48,G7,G15,G22,G29,G36,G43,K7,K14,K21,K28,K35,K42,O7,O14,O21,O28,O35,O42,S7,S14,S25,S36)/(5*6+4*20+2*8)</f>
        <v>0.44444444444444442</v>
      </c>
    </row>
    <row r="4" spans="2:28">
      <c r="B4" s="5" t="s">
        <v>110</v>
      </c>
      <c r="C4" s="10">
        <v>1</v>
      </c>
      <c r="F4" s="5" t="s">
        <v>140</v>
      </c>
      <c r="G4" s="10">
        <v>1</v>
      </c>
      <c r="J4" s="5" t="s">
        <v>14</v>
      </c>
      <c r="K4" s="10"/>
      <c r="N4" s="5" t="s">
        <v>54</v>
      </c>
      <c r="O4" s="10"/>
      <c r="R4" s="5" t="s">
        <v>30</v>
      </c>
      <c r="S4" s="10">
        <v>1</v>
      </c>
    </row>
    <row r="5" spans="2:28">
      <c r="B5" s="5" t="s">
        <v>111</v>
      </c>
      <c r="C5" s="10"/>
      <c r="F5" s="5" t="s">
        <v>141</v>
      </c>
      <c r="G5" s="10"/>
      <c r="J5" s="5" t="s">
        <v>15</v>
      </c>
      <c r="K5" s="10"/>
      <c r="N5" s="5" t="s">
        <v>55</v>
      </c>
      <c r="O5" s="3">
        <v>1</v>
      </c>
      <c r="R5" s="5" t="s">
        <v>31</v>
      </c>
      <c r="S5" s="10"/>
    </row>
    <row r="6" spans="2:28">
      <c r="B6" s="5" t="s">
        <v>112</v>
      </c>
      <c r="C6" s="3"/>
      <c r="F6" s="5" t="s">
        <v>142</v>
      </c>
      <c r="G6" s="3">
        <v>1</v>
      </c>
      <c r="J6" s="5" t="s">
        <v>16</v>
      </c>
      <c r="K6" s="10"/>
      <c r="N6" s="5" t="s">
        <v>56</v>
      </c>
      <c r="O6" s="3">
        <v>1</v>
      </c>
      <c r="R6" s="5" t="s">
        <v>32</v>
      </c>
      <c r="S6" s="3">
        <v>1</v>
      </c>
    </row>
    <row r="7" spans="2:28">
      <c r="B7" s="5" t="s">
        <v>113</v>
      </c>
      <c r="C7" s="3"/>
      <c r="F7" s="11" t="str">
        <f>IF(G7=4,"CLAIM","")</f>
        <v/>
      </c>
      <c r="G7" s="12">
        <f>SUM(G3:G6)</f>
        <v>2</v>
      </c>
      <c r="H7" s="2">
        <f>G7/4</f>
        <v>0.5</v>
      </c>
      <c r="J7" s="11" t="str">
        <f>IF(K7=4,"CLAIM","")</f>
        <v/>
      </c>
      <c r="K7" s="12">
        <f>SUM(K3:K6)</f>
        <v>0</v>
      </c>
      <c r="L7" s="2">
        <f>K7/4</f>
        <v>0</v>
      </c>
      <c r="N7" s="11" t="str">
        <f>IF(O7=4,"CLAIM","")</f>
        <v/>
      </c>
      <c r="O7" s="13">
        <f t="shared" ref="O7" si="0">SUM(O3:O6)</f>
        <v>2</v>
      </c>
      <c r="P7" s="2">
        <f>O7/4</f>
        <v>0.5</v>
      </c>
      <c r="R7" s="11" t="str">
        <f>IF(S7=4,"CLAIM","")</f>
        <v/>
      </c>
      <c r="S7" s="12">
        <f>SUM(S3:S6)</f>
        <v>2</v>
      </c>
      <c r="T7" s="2">
        <f>S7/4</f>
        <v>0.5</v>
      </c>
    </row>
    <row r="8" spans="2:28">
      <c r="B8" s="11" t="str">
        <f>IF(C8=5,"CLAIM","")</f>
        <v/>
      </c>
      <c r="C8" s="12">
        <f>SUM(C3:C7)</f>
        <v>1</v>
      </c>
      <c r="D8" s="2">
        <f>C8/5</f>
        <v>0.2</v>
      </c>
    </row>
    <row r="9" spans="2:28">
      <c r="J9" s="9" t="s">
        <v>0</v>
      </c>
      <c r="K9" s="8" t="s">
        <v>89</v>
      </c>
      <c r="N9" s="9" t="s">
        <v>95</v>
      </c>
      <c r="O9" s="8" t="s">
        <v>89</v>
      </c>
      <c r="R9" s="9" t="s">
        <v>96</v>
      </c>
      <c r="S9" s="8" t="s">
        <v>89</v>
      </c>
      <c r="U9" s="6"/>
      <c r="V9" s="6"/>
    </row>
    <row r="10" spans="2:28">
      <c r="B10" s="9" t="s">
        <v>100</v>
      </c>
      <c r="C10" s="8" t="s">
        <v>89</v>
      </c>
      <c r="F10" s="9" t="s">
        <v>106</v>
      </c>
      <c r="G10" s="8" t="s">
        <v>89</v>
      </c>
      <c r="J10" s="5" t="s">
        <v>9</v>
      </c>
      <c r="K10" s="3">
        <v>1</v>
      </c>
      <c r="N10" s="5" t="s">
        <v>49</v>
      </c>
      <c r="O10" s="10"/>
      <c r="R10" s="5" t="s">
        <v>25</v>
      </c>
      <c r="S10" s="3"/>
      <c r="AA10" s="9" t="s">
        <v>96</v>
      </c>
      <c r="AB10" s="14"/>
    </row>
    <row r="11" spans="2:28">
      <c r="B11" s="5" t="s">
        <v>114</v>
      </c>
      <c r="C11" s="10"/>
      <c r="F11" s="5" t="s">
        <v>143</v>
      </c>
      <c r="G11" s="10">
        <v>1</v>
      </c>
      <c r="J11" s="5" t="s">
        <v>10</v>
      </c>
      <c r="K11" s="10"/>
      <c r="N11" s="5" t="s">
        <v>50</v>
      </c>
      <c r="O11" s="10"/>
      <c r="R11" s="5" t="s">
        <v>26</v>
      </c>
      <c r="S11" s="10"/>
      <c r="AA11" s="5" t="s">
        <v>25</v>
      </c>
      <c r="AB11" s="10"/>
    </row>
    <row r="12" spans="2:28">
      <c r="B12" s="5" t="s">
        <v>115</v>
      </c>
      <c r="C12" s="10"/>
      <c r="F12" s="5" t="s">
        <v>144</v>
      </c>
      <c r="G12" s="10">
        <v>1</v>
      </c>
      <c r="J12" s="5" t="s">
        <v>11</v>
      </c>
      <c r="K12" s="10"/>
      <c r="N12" s="5" t="s">
        <v>51</v>
      </c>
      <c r="O12" s="10"/>
      <c r="R12" s="5" t="s">
        <v>27</v>
      </c>
      <c r="S12" s="10"/>
      <c r="AA12" s="5" t="s">
        <v>26</v>
      </c>
      <c r="AB12" s="10"/>
    </row>
    <row r="13" spans="2:28">
      <c r="B13" s="5" t="s">
        <v>116</v>
      </c>
      <c r="C13" s="10">
        <v>1</v>
      </c>
      <c r="F13" s="5" t="s">
        <v>145</v>
      </c>
      <c r="G13" s="10">
        <v>1</v>
      </c>
      <c r="J13" s="5" t="s">
        <v>12</v>
      </c>
      <c r="K13" s="10"/>
      <c r="N13" s="5" t="s">
        <v>52</v>
      </c>
      <c r="O13" s="10">
        <v>1</v>
      </c>
      <c r="R13" s="5" t="s">
        <v>28</v>
      </c>
      <c r="S13" s="3">
        <v>1</v>
      </c>
      <c r="AA13" s="5" t="s">
        <v>27</v>
      </c>
      <c r="AB13" s="10"/>
    </row>
    <row r="14" spans="2:28">
      <c r="B14" s="5" t="s">
        <v>117</v>
      </c>
      <c r="C14" s="3"/>
      <c r="F14" s="5" t="s">
        <v>146</v>
      </c>
      <c r="G14" s="3"/>
      <c r="J14" s="11" t="str">
        <f>IF(K14=4,"CLAIM","")</f>
        <v/>
      </c>
      <c r="K14" s="12">
        <f>SUM(K10:K13)</f>
        <v>1</v>
      </c>
      <c r="L14" s="2">
        <f t="shared" ref="L14:L42" si="1">K14/4</f>
        <v>0.25</v>
      </c>
      <c r="N14" s="11" t="str">
        <f>IF(O14=4,"CLAIM","")</f>
        <v/>
      </c>
      <c r="O14" s="12">
        <f t="shared" ref="O14" si="2">SUM(O10:O13)</f>
        <v>1</v>
      </c>
      <c r="P14" s="2">
        <f t="shared" ref="P14:P42" si="3">O14/4</f>
        <v>0.25</v>
      </c>
      <c r="R14" s="11" t="str">
        <f>IF(S14=4,"CLAIM","")</f>
        <v/>
      </c>
      <c r="S14" s="12">
        <f>SUM(S10:S13)</f>
        <v>1</v>
      </c>
      <c r="T14" s="2">
        <f>S14/4</f>
        <v>0.25</v>
      </c>
      <c r="AA14" s="5" t="s">
        <v>28</v>
      </c>
      <c r="AB14" s="3">
        <v>1</v>
      </c>
    </row>
    <row r="15" spans="2:28">
      <c r="B15" s="5" t="s">
        <v>118</v>
      </c>
      <c r="C15" s="3">
        <v>1</v>
      </c>
      <c r="F15" s="11" t="str">
        <f>IF(G15=4,"CLAIM","")</f>
        <v/>
      </c>
      <c r="G15" s="12">
        <f>SUM(G11:G14)</f>
        <v>3</v>
      </c>
      <c r="H15" s="2">
        <f t="shared" ref="H15:H43" si="4">G15/4</f>
        <v>0.75</v>
      </c>
      <c r="AA15" s="11" t="str">
        <f>IF(AB15=4,"CLAIM","")</f>
        <v/>
      </c>
      <c r="AB15" s="13">
        <f>SUM(AB11:AB14)</f>
        <v>1</v>
      </c>
    </row>
    <row r="16" spans="2:28">
      <c r="B16" s="11" t="str">
        <f>IF(C16=5,"CLAIM","")</f>
        <v/>
      </c>
      <c r="C16" s="12">
        <f>SUM(C11:C15)</f>
        <v>2</v>
      </c>
      <c r="D16" s="2">
        <f>C16/5</f>
        <v>0.4</v>
      </c>
      <c r="J16" s="9" t="s">
        <v>8</v>
      </c>
      <c r="K16" s="8" t="s">
        <v>89</v>
      </c>
      <c r="N16" s="9" t="s">
        <v>94</v>
      </c>
      <c r="O16" s="8" t="s">
        <v>89</v>
      </c>
      <c r="R16" s="9" t="s">
        <v>90</v>
      </c>
      <c r="S16" s="8" t="s">
        <v>89</v>
      </c>
      <c r="AA16" s="6"/>
      <c r="AB16" s="6"/>
    </row>
    <row r="17" spans="2:28">
      <c r="F17" s="9" t="s">
        <v>107</v>
      </c>
      <c r="G17" s="8" t="s">
        <v>89</v>
      </c>
      <c r="J17" s="5" t="s">
        <v>69</v>
      </c>
      <c r="K17" s="10">
        <v>1</v>
      </c>
      <c r="N17" s="5" t="s">
        <v>45</v>
      </c>
      <c r="O17" s="10">
        <v>1</v>
      </c>
      <c r="R17" s="5" t="s">
        <v>73</v>
      </c>
      <c r="S17" s="10"/>
      <c r="AA17" s="9" t="s">
        <v>97</v>
      </c>
      <c r="AB17" s="14"/>
    </row>
    <row r="18" spans="2:28">
      <c r="B18" s="9" t="s">
        <v>101</v>
      </c>
      <c r="C18" s="8" t="s">
        <v>89</v>
      </c>
      <c r="F18" s="5" t="s">
        <v>147</v>
      </c>
      <c r="G18" s="10"/>
      <c r="J18" s="5" t="s">
        <v>70</v>
      </c>
      <c r="K18" s="10">
        <v>1</v>
      </c>
      <c r="N18" s="5" t="s">
        <v>46</v>
      </c>
      <c r="O18" s="3">
        <v>1</v>
      </c>
      <c r="R18" s="5" t="s">
        <v>74</v>
      </c>
      <c r="S18" s="10"/>
      <c r="AA18" s="5" t="s">
        <v>29</v>
      </c>
      <c r="AB18" s="10"/>
    </row>
    <row r="19" spans="2:28">
      <c r="B19" s="5" t="s">
        <v>119</v>
      </c>
      <c r="C19" s="10">
        <v>1</v>
      </c>
      <c r="F19" s="5" t="s">
        <v>148</v>
      </c>
      <c r="G19" s="10">
        <v>1</v>
      </c>
      <c r="J19" s="5" t="s">
        <v>71</v>
      </c>
      <c r="K19" s="10"/>
      <c r="N19" s="5" t="s">
        <v>47</v>
      </c>
      <c r="O19" s="10">
        <v>1</v>
      </c>
      <c r="R19" s="5" t="s">
        <v>75</v>
      </c>
      <c r="S19" s="10"/>
      <c r="AA19" s="5" t="s">
        <v>30</v>
      </c>
      <c r="AB19" s="10"/>
    </row>
    <row r="20" spans="2:28">
      <c r="B20" s="5" t="s">
        <v>120</v>
      </c>
      <c r="C20" s="10">
        <v>1</v>
      </c>
      <c r="F20" s="5" t="s">
        <v>149</v>
      </c>
      <c r="G20" s="10"/>
      <c r="J20" s="5" t="s">
        <v>72</v>
      </c>
      <c r="K20" s="10">
        <v>1</v>
      </c>
      <c r="N20" s="5" t="s">
        <v>48</v>
      </c>
      <c r="O20" s="10"/>
      <c r="R20" s="5" t="s">
        <v>76</v>
      </c>
      <c r="S20" s="10">
        <v>1</v>
      </c>
      <c r="AA20" s="5" t="s">
        <v>31</v>
      </c>
      <c r="AB20" s="10"/>
    </row>
    <row r="21" spans="2:28">
      <c r="B21" s="5" t="s">
        <v>121</v>
      </c>
      <c r="C21" s="10"/>
      <c r="D21" s="15"/>
      <c r="E21" s="15"/>
      <c r="F21" s="5" t="s">
        <v>150</v>
      </c>
      <c r="G21" s="3">
        <v>1</v>
      </c>
      <c r="J21" s="11" t="str">
        <f>IF(K21=4,"CLAIM","")</f>
        <v/>
      </c>
      <c r="K21" s="12">
        <f>SUM(K17:K20)</f>
        <v>3</v>
      </c>
      <c r="L21" s="2">
        <f t="shared" si="1"/>
        <v>0.75</v>
      </c>
      <c r="N21" s="11" t="str">
        <f>IF(O21=4,"CLAIM","")</f>
        <v/>
      </c>
      <c r="O21" s="13">
        <f t="shared" ref="O21" si="5">SUM(O17:O20)</f>
        <v>3</v>
      </c>
      <c r="P21" s="2">
        <f t="shared" si="3"/>
        <v>0.75</v>
      </c>
      <c r="R21" s="5" t="s">
        <v>77</v>
      </c>
      <c r="S21" s="10">
        <v>1</v>
      </c>
      <c r="AA21" s="5" t="s">
        <v>32</v>
      </c>
      <c r="AB21" s="10"/>
    </row>
    <row r="22" spans="2:28">
      <c r="B22" s="5" t="s">
        <v>122</v>
      </c>
      <c r="C22" s="3"/>
      <c r="F22" s="11" t="str">
        <f>IF(G22=4,"CLAIM","")</f>
        <v/>
      </c>
      <c r="G22" s="12">
        <f>SUM(G18:G21)</f>
        <v>2</v>
      </c>
      <c r="H22" s="2">
        <f t="shared" si="4"/>
        <v>0.5</v>
      </c>
      <c r="R22" s="5" t="s">
        <v>78</v>
      </c>
      <c r="S22" s="3">
        <v>1</v>
      </c>
      <c r="T22" s="15"/>
      <c r="AA22" s="11" t="str">
        <f>IF(AB22=4,"CLAIM","")</f>
        <v/>
      </c>
      <c r="AB22" s="12">
        <f>SUM(AB18:AB21)</f>
        <v>0</v>
      </c>
    </row>
    <row r="23" spans="2:28">
      <c r="B23" s="5" t="s">
        <v>123</v>
      </c>
      <c r="C23" s="3"/>
      <c r="J23" s="9" t="s">
        <v>7</v>
      </c>
      <c r="K23" s="8" t="s">
        <v>89</v>
      </c>
      <c r="N23" s="9" t="s">
        <v>93</v>
      </c>
      <c r="O23" s="8" t="s">
        <v>89</v>
      </c>
      <c r="R23" s="5" t="s">
        <v>79</v>
      </c>
      <c r="S23" s="10"/>
      <c r="AA23" s="6"/>
    </row>
    <row r="24" spans="2:28">
      <c r="B24" s="11" t="str">
        <f>IF(C24=5,"CLAIM","")</f>
        <v/>
      </c>
      <c r="C24" s="12">
        <f>SUM(C19:C23)</f>
        <v>2</v>
      </c>
      <c r="D24" s="2">
        <f>C24/5</f>
        <v>0.4</v>
      </c>
      <c r="F24" s="9" t="s">
        <v>108</v>
      </c>
      <c r="G24" s="8" t="s">
        <v>89</v>
      </c>
      <c r="J24" s="5" t="s">
        <v>65</v>
      </c>
      <c r="K24" s="10"/>
      <c r="N24" s="5" t="s">
        <v>41</v>
      </c>
      <c r="O24" s="10">
        <v>1</v>
      </c>
      <c r="R24" s="5" t="s">
        <v>80</v>
      </c>
      <c r="S24" s="10"/>
      <c r="AA24" s="9" t="s">
        <v>98</v>
      </c>
      <c r="AB24" s="14"/>
    </row>
    <row r="25" spans="2:28">
      <c r="F25" s="5" t="s">
        <v>151</v>
      </c>
      <c r="G25" s="10">
        <v>1</v>
      </c>
      <c r="J25" s="5" t="s">
        <v>66</v>
      </c>
      <c r="K25" s="10"/>
      <c r="N25" s="5" t="s">
        <v>42</v>
      </c>
      <c r="O25" s="10"/>
      <c r="R25" s="11" t="str">
        <f>IF(S25=8,"CLAIM","")</f>
        <v/>
      </c>
      <c r="S25" s="12">
        <f>SUM(S17:S24)</f>
        <v>3</v>
      </c>
      <c r="T25" s="2">
        <f>S25/8</f>
        <v>0.375</v>
      </c>
      <c r="AA25" s="5" t="s">
        <v>33</v>
      </c>
      <c r="AB25" s="10"/>
    </row>
    <row r="26" spans="2:28">
      <c r="B26" s="9" t="s">
        <v>102</v>
      </c>
      <c r="C26" s="8" t="s">
        <v>89</v>
      </c>
      <c r="F26" s="5" t="s">
        <v>152</v>
      </c>
      <c r="G26" s="10"/>
      <c r="J26" s="5" t="s">
        <v>67</v>
      </c>
      <c r="K26" s="10"/>
      <c r="N26" s="5" t="s">
        <v>43</v>
      </c>
      <c r="O26" s="10"/>
      <c r="AA26" s="5" t="s">
        <v>34</v>
      </c>
      <c r="AB26" s="3">
        <v>1</v>
      </c>
    </row>
    <row r="27" spans="2:28">
      <c r="B27" s="5" t="s">
        <v>124</v>
      </c>
      <c r="C27" s="10"/>
      <c r="F27" s="5" t="s">
        <v>153</v>
      </c>
      <c r="G27" s="10">
        <v>1</v>
      </c>
      <c r="J27" s="5" t="s">
        <v>68</v>
      </c>
      <c r="K27" s="3">
        <v>1</v>
      </c>
      <c r="N27" s="5" t="s">
        <v>44</v>
      </c>
      <c r="O27" s="3">
        <v>1</v>
      </c>
      <c r="R27" s="9" t="s">
        <v>91</v>
      </c>
      <c r="S27" s="8" t="s">
        <v>89</v>
      </c>
      <c r="AA27" s="5" t="s">
        <v>35</v>
      </c>
      <c r="AB27" s="10"/>
    </row>
    <row r="28" spans="2:28">
      <c r="B28" s="5" t="s">
        <v>125</v>
      </c>
      <c r="C28" s="10">
        <v>1</v>
      </c>
      <c r="F28" s="5" t="s">
        <v>154</v>
      </c>
      <c r="G28" s="3">
        <v>1</v>
      </c>
      <c r="J28" s="11" t="str">
        <f>IF(K28=4,"CLAIM","")</f>
        <v/>
      </c>
      <c r="K28" s="12">
        <f>SUM(K24:K27)</f>
        <v>1</v>
      </c>
      <c r="L28" s="2">
        <f t="shared" si="1"/>
        <v>0.25</v>
      </c>
      <c r="N28" s="11" t="str">
        <f>IF(O28=4,"CLAIM","")</f>
        <v/>
      </c>
      <c r="O28" s="12">
        <f>SUM(O24:O27)</f>
        <v>2</v>
      </c>
      <c r="P28" s="2">
        <f t="shared" si="3"/>
        <v>0.5</v>
      </c>
      <c r="R28" s="5" t="s">
        <v>81</v>
      </c>
      <c r="S28" s="10"/>
      <c r="AA28" s="5" t="s">
        <v>36</v>
      </c>
      <c r="AB28" s="10"/>
    </row>
    <row r="29" spans="2:28">
      <c r="B29" s="5" t="s">
        <v>126</v>
      </c>
      <c r="C29" s="10"/>
      <c r="F29" s="11" t="str">
        <f>IF(G29=4,"CLAIM","")</f>
        <v/>
      </c>
      <c r="G29" s="12">
        <f>SUM(G25:G28)</f>
        <v>3</v>
      </c>
      <c r="H29" s="2">
        <f t="shared" si="4"/>
        <v>0.75</v>
      </c>
      <c r="R29" s="5" t="s">
        <v>82</v>
      </c>
      <c r="S29" s="10">
        <v>1</v>
      </c>
      <c r="AA29" s="11" t="str">
        <f>IF(AB29=4,"CLAIM","")</f>
        <v/>
      </c>
      <c r="AB29" s="12">
        <f>SUM(AB25:AB28)</f>
        <v>1</v>
      </c>
    </row>
    <row r="30" spans="2:28">
      <c r="B30" s="5" t="s">
        <v>127</v>
      </c>
      <c r="C30" s="3">
        <v>1</v>
      </c>
      <c r="J30" s="9" t="s">
        <v>6</v>
      </c>
      <c r="K30" s="8" t="s">
        <v>89</v>
      </c>
      <c r="N30" s="9" t="s">
        <v>92</v>
      </c>
      <c r="O30" s="8" t="s">
        <v>89</v>
      </c>
      <c r="R30" s="5" t="s">
        <v>83</v>
      </c>
      <c r="S30" s="3">
        <v>1</v>
      </c>
      <c r="X30" s="6"/>
    </row>
    <row r="31" spans="2:28">
      <c r="B31" s="5" t="s">
        <v>128</v>
      </c>
      <c r="C31" s="3"/>
      <c r="F31" s="9" t="s">
        <v>3</v>
      </c>
      <c r="G31" s="8" t="s">
        <v>89</v>
      </c>
      <c r="J31" s="5" t="s">
        <v>61</v>
      </c>
      <c r="K31" s="3">
        <v>1</v>
      </c>
      <c r="N31" s="5" t="s">
        <v>37</v>
      </c>
      <c r="O31" s="3">
        <v>1</v>
      </c>
      <c r="R31" s="5" t="s">
        <v>84</v>
      </c>
      <c r="S31" s="3">
        <v>1</v>
      </c>
    </row>
    <row r="32" spans="2:28">
      <c r="B32" s="11" t="str">
        <f>IF(C32=5,"CLAIM","")</f>
        <v/>
      </c>
      <c r="C32" s="12">
        <f>SUM(C27:C31)</f>
        <v>2</v>
      </c>
      <c r="D32" s="2">
        <f>C32/5</f>
        <v>0.4</v>
      </c>
      <c r="F32" s="5" t="s">
        <v>21</v>
      </c>
      <c r="G32" s="10">
        <v>1</v>
      </c>
      <c r="J32" s="5" t="s">
        <v>62</v>
      </c>
      <c r="K32" s="3">
        <v>1</v>
      </c>
      <c r="N32" s="5" t="s">
        <v>38</v>
      </c>
      <c r="O32" s="10">
        <v>1</v>
      </c>
      <c r="R32" s="5" t="s">
        <v>85</v>
      </c>
      <c r="S32" s="10">
        <v>1</v>
      </c>
    </row>
    <row r="33" spans="2:22">
      <c r="F33" s="5" t="s">
        <v>22</v>
      </c>
      <c r="G33" s="10">
        <v>1</v>
      </c>
      <c r="J33" s="5" t="s">
        <v>63</v>
      </c>
      <c r="K33" s="10"/>
      <c r="N33" s="5" t="s">
        <v>39</v>
      </c>
      <c r="O33" s="10"/>
      <c r="R33" s="5" t="s">
        <v>86</v>
      </c>
      <c r="S33" s="10"/>
    </row>
    <row r="34" spans="2:22">
      <c r="B34" s="9" t="s">
        <v>103</v>
      </c>
      <c r="C34" s="8" t="s">
        <v>89</v>
      </c>
      <c r="F34" s="5" t="s">
        <v>23</v>
      </c>
      <c r="G34" s="10"/>
      <c r="J34" s="5" t="s">
        <v>64</v>
      </c>
      <c r="K34" s="3">
        <v>1</v>
      </c>
      <c r="N34" s="5" t="s">
        <v>40</v>
      </c>
      <c r="O34" s="3">
        <v>1</v>
      </c>
      <c r="R34" s="5" t="s">
        <v>87</v>
      </c>
      <c r="S34" s="10"/>
    </row>
    <row r="35" spans="2:22">
      <c r="B35" s="5" t="s">
        <v>129</v>
      </c>
      <c r="C35" s="10">
        <v>1</v>
      </c>
      <c r="D35" s="15"/>
      <c r="E35" s="15"/>
      <c r="F35" s="5" t="s">
        <v>24</v>
      </c>
      <c r="G35" s="10"/>
      <c r="J35" s="11" t="str">
        <f>IF(K35=4,"CLAIM","")</f>
        <v/>
      </c>
      <c r="K35" s="12">
        <f t="shared" ref="K35" si="6">SUM(K31:K34)</f>
        <v>3</v>
      </c>
      <c r="L35" s="2">
        <f t="shared" si="1"/>
        <v>0.75</v>
      </c>
      <c r="N35" s="11" t="str">
        <f>IF(O35=4,"CLAIM","")</f>
        <v/>
      </c>
      <c r="O35" s="12">
        <f>SUM(O31:O34)</f>
        <v>3</v>
      </c>
      <c r="P35" s="2">
        <f t="shared" si="3"/>
        <v>0.75</v>
      </c>
      <c r="R35" s="5" t="s">
        <v>88</v>
      </c>
      <c r="S35" s="10">
        <v>1</v>
      </c>
    </row>
    <row r="36" spans="2:22">
      <c r="B36" s="5" t="s">
        <v>130</v>
      </c>
      <c r="C36" s="10"/>
      <c r="F36" s="11" t="str">
        <f>IF(G36=4,"CLAIM","")</f>
        <v/>
      </c>
      <c r="G36" s="12">
        <f>SUM(G32:G35)</f>
        <v>2</v>
      </c>
      <c r="H36" s="2">
        <f t="shared" si="4"/>
        <v>0.5</v>
      </c>
      <c r="R36" s="11" t="str">
        <f>IF(S36=8,"CLAIM","")</f>
        <v/>
      </c>
      <c r="S36" s="12">
        <f>SUM(S28:S35)</f>
        <v>5</v>
      </c>
      <c r="T36" s="15">
        <f>S36/8</f>
        <v>0.625</v>
      </c>
    </row>
    <row r="37" spans="2:22">
      <c r="B37" s="5" t="s">
        <v>131</v>
      </c>
      <c r="C37" s="10"/>
      <c r="J37" s="9" t="s">
        <v>5</v>
      </c>
      <c r="K37" s="8" t="s">
        <v>89</v>
      </c>
      <c r="N37" s="9" t="s">
        <v>155</v>
      </c>
      <c r="O37" s="8" t="s">
        <v>89</v>
      </c>
      <c r="R37" s="6"/>
      <c r="S37" s="6"/>
    </row>
    <row r="38" spans="2:22">
      <c r="B38" s="5" t="s">
        <v>132</v>
      </c>
      <c r="C38" s="3"/>
      <c r="F38" s="9" t="s">
        <v>2</v>
      </c>
      <c r="G38" s="8" t="s">
        <v>89</v>
      </c>
      <c r="J38" s="5" t="s">
        <v>57</v>
      </c>
      <c r="K38" s="10"/>
      <c r="N38" s="5" t="s">
        <v>33</v>
      </c>
      <c r="O38" s="3"/>
    </row>
    <row r="39" spans="2:22">
      <c r="B39" s="5" t="s">
        <v>133</v>
      </c>
      <c r="C39" s="3"/>
      <c r="F39" s="5" t="s">
        <v>17</v>
      </c>
      <c r="G39" s="10"/>
      <c r="J39" s="5" t="s">
        <v>58</v>
      </c>
      <c r="K39" s="3">
        <v>1</v>
      </c>
      <c r="N39" s="5" t="s">
        <v>34</v>
      </c>
      <c r="O39" s="10"/>
      <c r="T39" s="16"/>
      <c r="U39" s="17"/>
      <c r="V39" s="4"/>
    </row>
    <row r="40" spans="2:22">
      <c r="B40" s="11" t="str">
        <f>IF(C40=5,"CLAIM","")</f>
        <v/>
      </c>
      <c r="C40" s="12">
        <f>SUM(C35:C39)</f>
        <v>1</v>
      </c>
      <c r="D40" s="2">
        <f>C40/5</f>
        <v>0.2</v>
      </c>
      <c r="F40" s="5" t="s">
        <v>18</v>
      </c>
      <c r="G40" s="10">
        <v>1</v>
      </c>
      <c r="J40" s="5" t="s">
        <v>59</v>
      </c>
      <c r="K40" s="10"/>
      <c r="N40" s="5" t="s">
        <v>35</v>
      </c>
      <c r="O40" s="10">
        <v>1</v>
      </c>
      <c r="T40" s="16"/>
      <c r="U40" s="4"/>
      <c r="V40" s="18"/>
    </row>
    <row r="41" spans="2:22">
      <c r="F41" s="5" t="s">
        <v>19</v>
      </c>
      <c r="G41" s="10">
        <v>1</v>
      </c>
      <c r="J41" s="5" t="s">
        <v>60</v>
      </c>
      <c r="K41" s="10"/>
      <c r="N41" s="5" t="s">
        <v>36</v>
      </c>
      <c r="O41" s="3"/>
      <c r="T41" s="16"/>
      <c r="U41" s="4"/>
      <c r="V41" s="18"/>
    </row>
    <row r="42" spans="2:22">
      <c r="B42" s="9" t="s">
        <v>104</v>
      </c>
      <c r="C42" s="8" t="s">
        <v>89</v>
      </c>
      <c r="F42" s="5" t="s">
        <v>20</v>
      </c>
      <c r="G42" s="3">
        <v>1</v>
      </c>
      <c r="J42" s="11" t="str">
        <f>IF(K42=4,"CLAIM","")</f>
        <v/>
      </c>
      <c r="K42" s="12">
        <f t="shared" ref="K42" si="7">SUM(K38:K41)</f>
        <v>1</v>
      </c>
      <c r="L42" s="2">
        <f t="shared" si="1"/>
        <v>0.25</v>
      </c>
      <c r="N42" s="11" t="str">
        <f>IF(O42=4,"CLAIM","")</f>
        <v/>
      </c>
      <c r="O42" s="12">
        <f>SUM(O38:O41)</f>
        <v>1</v>
      </c>
      <c r="P42" s="2">
        <f t="shared" si="3"/>
        <v>0.25</v>
      </c>
      <c r="T42" s="16"/>
      <c r="U42" s="4"/>
      <c r="V42" s="18"/>
    </row>
    <row r="43" spans="2:22">
      <c r="B43" s="5" t="s">
        <v>134</v>
      </c>
      <c r="C43" s="10"/>
      <c r="F43" s="11" t="str">
        <f>IF(G43=4,"CLAIM","")</f>
        <v/>
      </c>
      <c r="G43" s="13">
        <f>SUM(G39:G42)</f>
        <v>3</v>
      </c>
      <c r="H43" s="2">
        <f t="shared" si="4"/>
        <v>0.75</v>
      </c>
      <c r="T43" s="16"/>
      <c r="U43" s="4"/>
      <c r="V43" s="4"/>
    </row>
    <row r="44" spans="2:22">
      <c r="B44" s="5" t="s">
        <v>135</v>
      </c>
      <c r="C44" s="10"/>
      <c r="R44" s="6"/>
      <c r="T44" s="16"/>
      <c r="U44" s="19"/>
      <c r="V44" s="18"/>
    </row>
    <row r="45" spans="2:22">
      <c r="B45" s="5" t="s">
        <v>136</v>
      </c>
      <c r="C45" s="10"/>
      <c r="T45" s="16"/>
      <c r="U45" s="18"/>
      <c r="V45" s="18"/>
    </row>
    <row r="46" spans="2:22">
      <c r="B46" s="5" t="s">
        <v>137</v>
      </c>
      <c r="C46" s="3">
        <v>1</v>
      </c>
    </row>
    <row r="47" spans="2:22">
      <c r="B47" s="5" t="s">
        <v>138</v>
      </c>
      <c r="C47" s="3"/>
    </row>
    <row r="48" spans="2:22">
      <c r="B48" s="11" t="str">
        <f>IF(C48=5,"CLAIM","")</f>
        <v/>
      </c>
      <c r="C48" s="12">
        <f>SUM(C43:C47)</f>
        <v>1</v>
      </c>
      <c r="D48" s="2">
        <f>C48/5</f>
        <v>0.2</v>
      </c>
    </row>
  </sheetData>
  <conditionalFormatting sqref="B2:C8">
    <cfRule type="expression" dxfId="0" priority="1">
      <formula>$C$8=5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Monopoly2016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</dc:creator>
  <cp:lastModifiedBy>Justin</cp:lastModifiedBy>
  <cp:lastPrinted>2015-12-18T03:24:02Z</cp:lastPrinted>
  <dcterms:created xsi:type="dcterms:W3CDTF">1996-10-14T23:33:28Z</dcterms:created>
  <dcterms:modified xsi:type="dcterms:W3CDTF">2016-02-17T00:07:20Z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