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C:\Users\stati\Documents\Webpage\public_html\"/>
    </mc:Choice>
  </mc:AlternateContent>
  <xr:revisionPtr revIDLastSave="0" documentId="13_ncr:1_{03E2CBBF-6C95-45ED-933B-42C22279923B}" xr6:coauthVersionLast="36" xr6:coauthVersionMax="36" xr10:uidLastSave="{00000000-0000-0000-0000-000000000000}"/>
  <bookViews>
    <workbookView xWindow="0" yWindow="0" windowWidth="24360" windowHeight="12420" tabRatio="584" xr2:uid="{00000000-000D-0000-FFFF-FFFF00000000}"/>
  </bookViews>
  <sheets>
    <sheet name="shortstory" sheetId="95" r:id="rId1"/>
  </sheets>
  <externalReferences>
    <externalReference r:id="rId2"/>
  </externalReferenc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W2" i="95" l="1"/>
  <c r="BW3" i="95"/>
  <c r="BW4" i="95"/>
  <c r="BW5" i="95"/>
  <c r="BW6" i="95"/>
  <c r="BW7" i="95"/>
  <c r="BW8" i="95"/>
  <c r="BW9" i="95"/>
  <c r="BW10" i="95"/>
  <c r="BW11" i="95"/>
  <c r="BW12" i="95"/>
  <c r="BW13" i="95"/>
  <c r="BW14" i="95"/>
  <c r="BW15" i="95"/>
  <c r="BW16" i="95"/>
  <c r="BW17" i="95"/>
  <c r="BW18" i="95"/>
  <c r="BW19" i="95"/>
  <c r="BW20" i="95"/>
  <c r="BW21" i="95"/>
  <c r="BW22" i="95"/>
  <c r="BW23" i="95"/>
  <c r="BW24" i="95"/>
  <c r="BW25" i="95"/>
  <c r="BW26" i="95"/>
  <c r="BW27" i="95"/>
  <c r="BW28" i="95"/>
  <c r="BW29" i="95"/>
  <c r="BW30" i="95"/>
  <c r="BW31" i="95"/>
  <c r="BW32" i="95"/>
  <c r="BW33" i="95"/>
  <c r="BW34" i="95"/>
  <c r="BW35" i="95"/>
  <c r="BW36" i="95"/>
  <c r="BW37" i="95"/>
  <c r="BW38" i="95"/>
  <c r="BW39" i="95"/>
  <c r="BW40" i="95"/>
  <c r="BW41" i="95"/>
  <c r="BW42" i="95"/>
  <c r="BW43" i="95"/>
  <c r="BW44" i="95"/>
  <c r="BW45" i="95"/>
  <c r="BW46" i="95"/>
  <c r="BW47" i="95"/>
  <c r="BW48" i="95"/>
  <c r="BW49" i="95"/>
  <c r="BW50" i="95"/>
  <c r="BW51" i="95"/>
  <c r="BW52" i="95"/>
  <c r="BW53" i="95"/>
  <c r="BW54" i="95"/>
  <c r="BW55" i="95"/>
  <c r="BW56" i="95"/>
  <c r="BW57" i="95"/>
  <c r="BW58" i="95"/>
  <c r="BW59" i="95"/>
  <c r="BW60" i="95"/>
  <c r="BW61" i="95"/>
  <c r="BW62" i="95"/>
  <c r="BW63" i="95"/>
  <c r="BW64" i="95"/>
  <c r="BW65" i="95"/>
  <c r="BW66" i="95"/>
  <c r="BW67" i="95"/>
  <c r="BW68" i="95"/>
  <c r="BW69" i="95"/>
  <c r="BW70" i="95"/>
  <c r="BW71" i="95"/>
  <c r="BW72" i="95"/>
  <c r="BW73" i="95"/>
  <c r="BW74" i="95"/>
  <c r="BW75" i="95"/>
  <c r="BW76" i="95"/>
  <c r="BW77" i="95"/>
  <c r="BW78" i="95"/>
  <c r="BW79" i="95"/>
  <c r="BW80" i="95"/>
  <c r="BW81" i="95"/>
  <c r="BW82" i="95"/>
  <c r="BW83" i="95"/>
  <c r="BW84" i="95"/>
  <c r="BW85" i="95"/>
  <c r="BW86" i="95"/>
  <c r="BW87" i="95"/>
  <c r="IM13" i="95"/>
  <c r="IM12" i="95"/>
  <c r="IM11" i="95"/>
  <c r="IM10" i="95"/>
  <c r="EW10" i="95"/>
  <c r="FX5" i="95"/>
  <c r="FX3" i="95"/>
  <c r="FX4" i="95"/>
  <c r="FX2" i="95"/>
  <c r="FX1" i="95"/>
  <c r="IM9" i="95"/>
  <c r="IM7" i="95"/>
  <c r="IM6" i="95"/>
  <c r="IG3" i="95"/>
  <c r="IG2" i="95"/>
  <c r="IG1" i="95"/>
  <c r="IM1" i="95"/>
  <c r="IQ39" i="95"/>
  <c r="IP39" i="95" s="1"/>
  <c r="HR2" i="95"/>
  <c r="HR3" i="95"/>
  <c r="HR1" i="95"/>
  <c r="HM4" i="95"/>
  <c r="HM5" i="95"/>
  <c r="HM2" i="95"/>
  <c r="HM3" i="95"/>
  <c r="HM1" i="95"/>
  <c r="IQ36" i="95"/>
  <c r="IP36" i="95" s="1"/>
  <c r="HE10" i="95"/>
  <c r="BK1" i="95"/>
  <c r="HX2" i="95" s="1"/>
  <c r="U7" i="95"/>
  <c r="V1" i="95" s="1"/>
  <c r="AI1" i="95"/>
  <c r="L6" i="95" s="1"/>
  <c r="AE1" i="95"/>
  <c r="L4" i="95" s="1"/>
  <c r="AG1" i="95"/>
  <c r="J6" i="95" s="1"/>
  <c r="AC1" i="95"/>
  <c r="J5" i="95" s="1"/>
  <c r="AA1" i="95"/>
  <c r="J4" i="95" s="1"/>
  <c r="AP1" i="95"/>
  <c r="N5" i="95" s="1"/>
  <c r="G8" i="95"/>
  <c r="I4" i="95"/>
  <c r="I5" i="95" s="1"/>
  <c r="I6" i="95" s="1"/>
  <c r="GW1" i="95"/>
  <c r="HC2" i="95"/>
  <c r="HC3" i="95"/>
  <c r="HC4" i="95"/>
  <c r="HC5" i="95"/>
  <c r="HC1" i="95"/>
  <c r="GY1" i="95"/>
  <c r="GS8" i="95"/>
  <c r="GR2" i="95"/>
  <c r="GS2" i="95" s="1"/>
  <c r="GS10" i="95"/>
  <c r="GS5" i="95"/>
  <c r="GS4" i="95"/>
  <c r="GS3" i="95"/>
  <c r="GL4" i="95"/>
  <c r="GL2" i="95"/>
  <c r="GL3" i="95"/>
  <c r="GL1" i="95"/>
  <c r="GS7" i="95"/>
  <c r="GS6" i="95"/>
  <c r="BT1" i="95"/>
  <c r="GD1" i="95"/>
  <c r="GB1" i="95"/>
  <c r="FV1" i="95"/>
  <c r="FS1" i="95"/>
  <c r="FQ1" i="95"/>
  <c r="DT1" i="95"/>
  <c r="DR1" i="95"/>
  <c r="DM1" i="95"/>
  <c r="FK7" i="95"/>
  <c r="EW9" i="95"/>
  <c r="EW8" i="95"/>
  <c r="EW1" i="95"/>
  <c r="FK2" i="95"/>
  <c r="FK3" i="95"/>
  <c r="FK4" i="95"/>
  <c r="FK5" i="95"/>
  <c r="FK6" i="95"/>
  <c r="FK1" i="95"/>
  <c r="EV1" i="95"/>
  <c r="EU1" i="95"/>
  <c r="EO1" i="95"/>
  <c r="EP1" i="95" s="1"/>
  <c r="DK1" i="95"/>
  <c r="IQ26" i="95" s="1"/>
  <c r="IP26" i="95" s="1"/>
  <c r="CB219" i="95"/>
  <c r="CM1" i="95"/>
  <c r="BY1" i="95"/>
  <c r="DC6" i="95" s="1"/>
  <c r="CB216" i="95"/>
  <c r="CB217" i="95"/>
  <c r="CB218" i="95"/>
  <c r="CB220" i="95"/>
  <c r="CB221" i="95"/>
  <c r="CB222" i="95"/>
  <c r="CB223" i="95"/>
  <c r="CB224" i="95"/>
  <c r="CB225" i="95"/>
  <c r="CB127" i="95"/>
  <c r="CB128" i="95"/>
  <c r="CB129" i="95"/>
  <c r="CB46" i="95"/>
  <c r="CB47" i="95"/>
  <c r="BX2" i="95" l="1"/>
  <c r="IQ28" i="95"/>
  <c r="IP28" i="95" s="1"/>
  <c r="IQ41" i="95"/>
  <c r="IP41" i="95" s="1"/>
  <c r="IL8" i="95"/>
  <c r="IM8" i="95" s="1"/>
  <c r="IL3" i="95"/>
  <c r="IM3" i="95" s="1"/>
  <c r="IL2" i="95"/>
  <c r="IM2" i="95" s="1"/>
  <c r="HX5" i="95"/>
  <c r="HX4" i="95"/>
  <c r="HE1" i="95"/>
  <c r="IQ34" i="95" s="1"/>
  <c r="M6" i="95"/>
  <c r="AQ1" i="95"/>
  <c r="N4" i="95"/>
  <c r="L5" i="95"/>
  <c r="GM1" i="95"/>
  <c r="H8" i="95"/>
  <c r="IL4" i="95" s="1"/>
  <c r="IM4" i="95" s="1"/>
  <c r="GS9" i="95"/>
  <c r="EY1" i="95"/>
  <c r="EZ1" i="95"/>
  <c r="CN1" i="95"/>
  <c r="BR67" i="95"/>
  <c r="BR107" i="95"/>
  <c r="BR106" i="95"/>
  <c r="BR105" i="95"/>
  <c r="CE7" i="95"/>
  <c r="CE1" i="95" s="1"/>
  <c r="CE2" i="95" s="1"/>
  <c r="CH6" i="95"/>
  <c r="CH1" i="95"/>
  <c r="IQ5" i="95" s="1"/>
  <c r="IP5" i="95" s="1"/>
  <c r="AY1" i="95"/>
  <c r="AY2" i="95" s="1"/>
  <c r="AY6" i="95"/>
  <c r="CD1" i="95"/>
  <c r="IQ13" i="95"/>
  <c r="IP13" i="95" s="1"/>
  <c r="CR19" i="95"/>
  <c r="BZ1" i="95"/>
  <c r="IQ10" i="95"/>
  <c r="IP10" i="95" s="1"/>
  <c r="BR2" i="95"/>
  <c r="BR3" i="95"/>
  <c r="BR4" i="95"/>
  <c r="BR5" i="95"/>
  <c r="BR6" i="95"/>
  <c r="BR7" i="95"/>
  <c r="BR8" i="95"/>
  <c r="BR9" i="95"/>
  <c r="BR10" i="95"/>
  <c r="BR11" i="95"/>
  <c r="BR12" i="95"/>
  <c r="BR13" i="95"/>
  <c r="BR14" i="95"/>
  <c r="BR15" i="95"/>
  <c r="BR16" i="95"/>
  <c r="BR17" i="95"/>
  <c r="BR18" i="95"/>
  <c r="BR19" i="95"/>
  <c r="BR20" i="95"/>
  <c r="BR21" i="95"/>
  <c r="BR22" i="95"/>
  <c r="BR23" i="95"/>
  <c r="BR24" i="95"/>
  <c r="BR25" i="95"/>
  <c r="BR26" i="95"/>
  <c r="BR27" i="95"/>
  <c r="BR28" i="95"/>
  <c r="BR29" i="95"/>
  <c r="BR30" i="95"/>
  <c r="BR31" i="95"/>
  <c r="BR32" i="95"/>
  <c r="BR33" i="95"/>
  <c r="BR34" i="95"/>
  <c r="BR35" i="95"/>
  <c r="BR36" i="95"/>
  <c r="BR37" i="95"/>
  <c r="BR38" i="95"/>
  <c r="BR39" i="95"/>
  <c r="BR40" i="95"/>
  <c r="BR41" i="95"/>
  <c r="BR42" i="95"/>
  <c r="BR43" i="95"/>
  <c r="BR44" i="95"/>
  <c r="BR45" i="95"/>
  <c r="BR46" i="95"/>
  <c r="BR47" i="95"/>
  <c r="BR48" i="95"/>
  <c r="BR49" i="95"/>
  <c r="BR50" i="95"/>
  <c r="BR51" i="95"/>
  <c r="BR52" i="95"/>
  <c r="BR53" i="95"/>
  <c r="BR54" i="95"/>
  <c r="BR55" i="95"/>
  <c r="BR56" i="95"/>
  <c r="BR57" i="95"/>
  <c r="BR58" i="95"/>
  <c r="BR59" i="95"/>
  <c r="BR60" i="95"/>
  <c r="BR61" i="95"/>
  <c r="BR62" i="95"/>
  <c r="BR63" i="95"/>
  <c r="BR64" i="95"/>
  <c r="BR65" i="95"/>
  <c r="BR66" i="95"/>
  <c r="BR68" i="95"/>
  <c r="BR69" i="95"/>
  <c r="BR70" i="95"/>
  <c r="BR71" i="95"/>
  <c r="BR72" i="95"/>
  <c r="BR73" i="95"/>
  <c r="BR74" i="95"/>
  <c r="BR75" i="95"/>
  <c r="BR76" i="95"/>
  <c r="BR77" i="95"/>
  <c r="BR78" i="95"/>
  <c r="BR79" i="95"/>
  <c r="BR80" i="95"/>
  <c r="BR81" i="95"/>
  <c r="BR82" i="95"/>
  <c r="BR83" i="95"/>
  <c r="BR84" i="95"/>
  <c r="BR85" i="95"/>
  <c r="BR86" i="95"/>
  <c r="BR87" i="95"/>
  <c r="BR88" i="95"/>
  <c r="BR89" i="95"/>
  <c r="BR90" i="95"/>
  <c r="BR91" i="95"/>
  <c r="BR92" i="95"/>
  <c r="BR93" i="95"/>
  <c r="BR94" i="95"/>
  <c r="BR95" i="95"/>
  <c r="BR96" i="95"/>
  <c r="BR97" i="95"/>
  <c r="BR98" i="95"/>
  <c r="BR99" i="95"/>
  <c r="BR100" i="95"/>
  <c r="BR101" i="95"/>
  <c r="BR102" i="95"/>
  <c r="BR103" i="95"/>
  <c r="BR104" i="95"/>
  <c r="CB3" i="95"/>
  <c r="CB4" i="95"/>
  <c r="CB5" i="95"/>
  <c r="CB6" i="95"/>
  <c r="CB7" i="95"/>
  <c r="CB8" i="95"/>
  <c r="CB9" i="95"/>
  <c r="CB10" i="95"/>
  <c r="CB11" i="95"/>
  <c r="CB12" i="95"/>
  <c r="CB13" i="95"/>
  <c r="CB14" i="95"/>
  <c r="CB15" i="95"/>
  <c r="CB16" i="95"/>
  <c r="CB17" i="95"/>
  <c r="CB18" i="95"/>
  <c r="CB19" i="95"/>
  <c r="CB20" i="95"/>
  <c r="CB21" i="95"/>
  <c r="CB22" i="95"/>
  <c r="CB23" i="95"/>
  <c r="CB24" i="95"/>
  <c r="CB25" i="95"/>
  <c r="CB26" i="95"/>
  <c r="CB27" i="95"/>
  <c r="CB28" i="95"/>
  <c r="CB29" i="95"/>
  <c r="CB30" i="95"/>
  <c r="CB31" i="95"/>
  <c r="CB32" i="95"/>
  <c r="CB33" i="95"/>
  <c r="CB34" i="95"/>
  <c r="CB35" i="95"/>
  <c r="CB36" i="95"/>
  <c r="CB37" i="95"/>
  <c r="CB38" i="95"/>
  <c r="CB39" i="95"/>
  <c r="CB40" i="95"/>
  <c r="CB41" i="95"/>
  <c r="CB42" i="95"/>
  <c r="CB43" i="95"/>
  <c r="CB44" i="95"/>
  <c r="CB45" i="95"/>
  <c r="CB48" i="95"/>
  <c r="CB49" i="95"/>
  <c r="CB50" i="95"/>
  <c r="CB51" i="95"/>
  <c r="CB52" i="95"/>
  <c r="CB53" i="95"/>
  <c r="CB54" i="95"/>
  <c r="CB55" i="95"/>
  <c r="CB56" i="95"/>
  <c r="CB57" i="95"/>
  <c r="CB58" i="95"/>
  <c r="CB59" i="95"/>
  <c r="CB60" i="95"/>
  <c r="CB61" i="95"/>
  <c r="CB62" i="95"/>
  <c r="CB63" i="95"/>
  <c r="CB64" i="95"/>
  <c r="CB65" i="95"/>
  <c r="CB66" i="95"/>
  <c r="CB67" i="95"/>
  <c r="CB68" i="95"/>
  <c r="CB69" i="95"/>
  <c r="CB70" i="95"/>
  <c r="CB71" i="95"/>
  <c r="CB72" i="95"/>
  <c r="CB73" i="95"/>
  <c r="CB74" i="95"/>
  <c r="CB75" i="95"/>
  <c r="CB76" i="95"/>
  <c r="CB77" i="95"/>
  <c r="CB78" i="95"/>
  <c r="CB79" i="95"/>
  <c r="CB80" i="95"/>
  <c r="CB81" i="95"/>
  <c r="CB82" i="95"/>
  <c r="CB83" i="95"/>
  <c r="CB84" i="95"/>
  <c r="CB85" i="95"/>
  <c r="CB86" i="95"/>
  <c r="CB87" i="95"/>
  <c r="CB88" i="95"/>
  <c r="CB89" i="95"/>
  <c r="CB90" i="95"/>
  <c r="CB91" i="95"/>
  <c r="CB92" i="95"/>
  <c r="CB93" i="95"/>
  <c r="CB94" i="95"/>
  <c r="CB95" i="95"/>
  <c r="CB96" i="95"/>
  <c r="CB97" i="95"/>
  <c r="CB98" i="95"/>
  <c r="CB99" i="95"/>
  <c r="CB100" i="95"/>
  <c r="CB101" i="95"/>
  <c r="CB102" i="95"/>
  <c r="CB103" i="95"/>
  <c r="CB104" i="95"/>
  <c r="CB105" i="95"/>
  <c r="CB106" i="95"/>
  <c r="CB107" i="95"/>
  <c r="CB108" i="95"/>
  <c r="CB109" i="95"/>
  <c r="CB110" i="95"/>
  <c r="CB111" i="95"/>
  <c r="CB112" i="95"/>
  <c r="CB113" i="95"/>
  <c r="CB114" i="95"/>
  <c r="CB115" i="95"/>
  <c r="CB116" i="95"/>
  <c r="CB117" i="95"/>
  <c r="CB118" i="95"/>
  <c r="CB119" i="95"/>
  <c r="CB120" i="95"/>
  <c r="CB121" i="95"/>
  <c r="CB122" i="95"/>
  <c r="CB123" i="95"/>
  <c r="CB124" i="95"/>
  <c r="CB125" i="95"/>
  <c r="CB126" i="95"/>
  <c r="CB130" i="95"/>
  <c r="CB131" i="95"/>
  <c r="CB132" i="95"/>
  <c r="CB133" i="95"/>
  <c r="CB134" i="95"/>
  <c r="CB135" i="95"/>
  <c r="CB136" i="95"/>
  <c r="CB137" i="95"/>
  <c r="CB138" i="95"/>
  <c r="CB139" i="95"/>
  <c r="CB140" i="95"/>
  <c r="CB141" i="95"/>
  <c r="CB142" i="95"/>
  <c r="CB143" i="95"/>
  <c r="CB144" i="95"/>
  <c r="CB145" i="95"/>
  <c r="CB146" i="95"/>
  <c r="CB147" i="95"/>
  <c r="CB148" i="95"/>
  <c r="CB149" i="95"/>
  <c r="CB150" i="95"/>
  <c r="CB151" i="95"/>
  <c r="CB152" i="95"/>
  <c r="CB153" i="95"/>
  <c r="CB154" i="95"/>
  <c r="CB155" i="95"/>
  <c r="CB156" i="95"/>
  <c r="CB157" i="95"/>
  <c r="CB158" i="95"/>
  <c r="CB159" i="95"/>
  <c r="CB160" i="95"/>
  <c r="CB161" i="95"/>
  <c r="CB162" i="95"/>
  <c r="CB163" i="95"/>
  <c r="CB164" i="95"/>
  <c r="CB165" i="95"/>
  <c r="CB166" i="95"/>
  <c r="CB167" i="95"/>
  <c r="CB168" i="95"/>
  <c r="CB169" i="95"/>
  <c r="CB170" i="95"/>
  <c r="CB171" i="95"/>
  <c r="CB172" i="95"/>
  <c r="CB173" i="95"/>
  <c r="CB174" i="95"/>
  <c r="CB175" i="95"/>
  <c r="CB176" i="95"/>
  <c r="CB177" i="95"/>
  <c r="CB178" i="95"/>
  <c r="CB179" i="95"/>
  <c r="CB180" i="95"/>
  <c r="CB181" i="95"/>
  <c r="CB182" i="95"/>
  <c r="CB183" i="95"/>
  <c r="CB184" i="95"/>
  <c r="CB185" i="95"/>
  <c r="CB186" i="95"/>
  <c r="CB187" i="95"/>
  <c r="CB188" i="95"/>
  <c r="CB189" i="95"/>
  <c r="CB190" i="95"/>
  <c r="CB191" i="95"/>
  <c r="CB192" i="95"/>
  <c r="CB193" i="95"/>
  <c r="CB194" i="95"/>
  <c r="CB195" i="95"/>
  <c r="CB196" i="95"/>
  <c r="CB197" i="95"/>
  <c r="CB198" i="95"/>
  <c r="CB199" i="95"/>
  <c r="CB200" i="95"/>
  <c r="CB201" i="95"/>
  <c r="CB202" i="95"/>
  <c r="CB203" i="95"/>
  <c r="CB204" i="95"/>
  <c r="CB205" i="95"/>
  <c r="CB206" i="95"/>
  <c r="CB207" i="95"/>
  <c r="CB208" i="95"/>
  <c r="CB209" i="95"/>
  <c r="CB210" i="95"/>
  <c r="CB211" i="95"/>
  <c r="CB212" i="95"/>
  <c r="CB213" i="95"/>
  <c r="CB214" i="95"/>
  <c r="CB215" i="95"/>
  <c r="CB226" i="95"/>
  <c r="CB227" i="95"/>
  <c r="CB228" i="95"/>
  <c r="CB229" i="95"/>
  <c r="CB230" i="95"/>
  <c r="CB231" i="95"/>
  <c r="CB232" i="95"/>
  <c r="CB233" i="95"/>
  <c r="CB234" i="95"/>
  <c r="CB235" i="95"/>
  <c r="CB236" i="95"/>
  <c r="CB237" i="95"/>
  <c r="CB238" i="95"/>
  <c r="CB239" i="95"/>
  <c r="CB240" i="95"/>
  <c r="CB241" i="95"/>
  <c r="CB242" i="95"/>
  <c r="CB243" i="95"/>
  <c r="CB244" i="95"/>
  <c r="CB245" i="95"/>
  <c r="CB246" i="95"/>
  <c r="CB247" i="95"/>
  <c r="CB248" i="95"/>
  <c r="CB249" i="95"/>
  <c r="CB250" i="95"/>
  <c r="CB251" i="95"/>
  <c r="CB252" i="95"/>
  <c r="CB253" i="95"/>
  <c r="CB254" i="95"/>
  <c r="CB255" i="95"/>
  <c r="CB2" i="95"/>
  <c r="BR1" i="95"/>
  <c r="BA1" i="95"/>
  <c r="K5" i="95" s="1"/>
  <c r="AZ1" i="95"/>
  <c r="K4" i="95" s="1"/>
  <c r="H2" i="95"/>
  <c r="I2" i="95" s="1"/>
  <c r="B114" i="95"/>
  <c r="B115" i="95"/>
  <c r="B116" i="95"/>
  <c r="B117" i="95"/>
  <c r="B118" i="95"/>
  <c r="B119" i="95"/>
  <c r="B120" i="95"/>
  <c r="B121" i="95"/>
  <c r="B122" i="95"/>
  <c r="B123" i="95"/>
  <c r="B124" i="95"/>
  <c r="B125" i="95"/>
  <c r="B126" i="95"/>
  <c r="B127" i="95"/>
  <c r="B128" i="95"/>
  <c r="B129" i="95"/>
  <c r="B130" i="95"/>
  <c r="B131" i="95"/>
  <c r="B132" i="95"/>
  <c r="F343" i="95"/>
  <c r="F344" i="95"/>
  <c r="F345" i="95"/>
  <c r="F346" i="95"/>
  <c r="F347" i="95"/>
  <c r="F348" i="95"/>
  <c r="F349" i="95"/>
  <c r="F350" i="95"/>
  <c r="F351" i="95"/>
  <c r="F352" i="95"/>
  <c r="F353" i="95"/>
  <c r="F354" i="95"/>
  <c r="F355" i="95"/>
  <c r="F356" i="95"/>
  <c r="F357" i="95"/>
  <c r="F472" i="95"/>
  <c r="F473" i="95"/>
  <c r="F474" i="95"/>
  <c r="F475" i="95"/>
  <c r="F476" i="95"/>
  <c r="F477" i="95"/>
  <c r="F478" i="95"/>
  <c r="F479" i="95"/>
  <c r="F480" i="95"/>
  <c r="F481" i="95"/>
  <c r="F482" i="95"/>
  <c r="F483" i="95"/>
  <c r="F484" i="95"/>
  <c r="F485" i="95"/>
  <c r="F486" i="95"/>
  <c r="F856" i="95"/>
  <c r="F857" i="95"/>
  <c r="F858" i="95"/>
  <c r="F859" i="95"/>
  <c r="F860" i="95"/>
  <c r="F861" i="95"/>
  <c r="F862" i="95"/>
  <c r="F863" i="95"/>
  <c r="F864" i="95"/>
  <c r="F941" i="95"/>
  <c r="F942" i="95"/>
  <c r="F943" i="95"/>
  <c r="F944" i="95"/>
  <c r="F945" i="95"/>
  <c r="F946" i="95"/>
  <c r="F947" i="95"/>
  <c r="F948" i="95"/>
  <c r="F949" i="95"/>
  <c r="F950" i="95"/>
  <c r="F951" i="95"/>
  <c r="F952" i="95"/>
  <c r="F953" i="95"/>
  <c r="F954" i="95"/>
  <c r="F3" i="95"/>
  <c r="F4" i="95"/>
  <c r="F5" i="95"/>
  <c r="F6" i="95"/>
  <c r="F7" i="95"/>
  <c r="F8" i="95"/>
  <c r="F9" i="95"/>
  <c r="F10" i="95"/>
  <c r="F11" i="95"/>
  <c r="F12" i="95"/>
  <c r="F13" i="95"/>
  <c r="F14" i="95"/>
  <c r="F15" i="95"/>
  <c r="F16" i="95"/>
  <c r="F17" i="95"/>
  <c r="F18" i="95"/>
  <c r="F19" i="95"/>
  <c r="F20" i="95"/>
  <c r="F21" i="95"/>
  <c r="F22" i="95"/>
  <c r="F23" i="95"/>
  <c r="F24" i="95"/>
  <c r="F25" i="95"/>
  <c r="F26" i="95"/>
  <c r="F27" i="95"/>
  <c r="F28" i="95"/>
  <c r="F29" i="95"/>
  <c r="F30" i="95"/>
  <c r="F31" i="95"/>
  <c r="F32" i="95"/>
  <c r="F33" i="95"/>
  <c r="F34" i="95"/>
  <c r="F35" i="95"/>
  <c r="F36" i="95"/>
  <c r="F37" i="95"/>
  <c r="F38" i="95"/>
  <c r="F39" i="95"/>
  <c r="F40" i="95"/>
  <c r="F41" i="95"/>
  <c r="F42" i="95"/>
  <c r="F43" i="95"/>
  <c r="F44" i="95"/>
  <c r="F45" i="95"/>
  <c r="F46" i="95"/>
  <c r="F47" i="95"/>
  <c r="F48" i="95"/>
  <c r="F49" i="95"/>
  <c r="F50" i="95"/>
  <c r="F51" i="95"/>
  <c r="F52" i="95"/>
  <c r="F53" i="95"/>
  <c r="F54" i="95"/>
  <c r="F55" i="95"/>
  <c r="F56" i="95"/>
  <c r="F57" i="95"/>
  <c r="F58" i="95"/>
  <c r="F59" i="95"/>
  <c r="F60" i="95"/>
  <c r="F61" i="95"/>
  <c r="F62" i="95"/>
  <c r="F63" i="95"/>
  <c r="F64" i="95"/>
  <c r="F65" i="95"/>
  <c r="F66" i="95"/>
  <c r="F67" i="95"/>
  <c r="F68" i="95"/>
  <c r="F69" i="95"/>
  <c r="F70" i="95"/>
  <c r="F71" i="95"/>
  <c r="F72" i="95"/>
  <c r="F73" i="95"/>
  <c r="F74" i="95"/>
  <c r="F75" i="95"/>
  <c r="F76" i="95"/>
  <c r="F77" i="95"/>
  <c r="F78" i="95"/>
  <c r="F79" i="95"/>
  <c r="F80" i="95"/>
  <c r="F81" i="95"/>
  <c r="F82" i="95"/>
  <c r="F83" i="95"/>
  <c r="F84" i="95"/>
  <c r="F85" i="95"/>
  <c r="F86" i="95"/>
  <c r="F87" i="95"/>
  <c r="F88" i="95"/>
  <c r="F89" i="95"/>
  <c r="F90" i="95"/>
  <c r="F91" i="95"/>
  <c r="F92" i="95"/>
  <c r="F93" i="95"/>
  <c r="F94" i="95"/>
  <c r="F95" i="95"/>
  <c r="F96" i="95"/>
  <c r="F97" i="95"/>
  <c r="F98" i="95"/>
  <c r="F99" i="95"/>
  <c r="F100" i="95"/>
  <c r="F101" i="95"/>
  <c r="F102" i="95"/>
  <c r="F103" i="95"/>
  <c r="F104" i="95"/>
  <c r="F105" i="95"/>
  <c r="F106" i="95"/>
  <c r="F107" i="95"/>
  <c r="F108" i="95"/>
  <c r="F109" i="95"/>
  <c r="F110" i="95"/>
  <c r="F111" i="95"/>
  <c r="F112" i="95"/>
  <c r="F113" i="95"/>
  <c r="F114" i="95"/>
  <c r="F115" i="95"/>
  <c r="F116" i="95"/>
  <c r="F117" i="95"/>
  <c r="F118" i="95"/>
  <c r="F119" i="95"/>
  <c r="F120" i="95"/>
  <c r="F121" i="95"/>
  <c r="F122" i="95"/>
  <c r="F123" i="95"/>
  <c r="F124" i="95"/>
  <c r="F125" i="95"/>
  <c r="F126" i="95"/>
  <c r="F127" i="95"/>
  <c r="F128" i="95"/>
  <c r="F129" i="95"/>
  <c r="F130" i="95"/>
  <c r="F131" i="95"/>
  <c r="F132" i="95"/>
  <c r="F133" i="95"/>
  <c r="F134" i="95"/>
  <c r="F135" i="95"/>
  <c r="F136" i="95"/>
  <c r="F137" i="95"/>
  <c r="F138" i="95"/>
  <c r="F139" i="95"/>
  <c r="F140" i="95"/>
  <c r="F141" i="95"/>
  <c r="F142" i="95"/>
  <c r="F143" i="95"/>
  <c r="F144" i="95"/>
  <c r="F145" i="95"/>
  <c r="F146" i="95"/>
  <c r="F147" i="95"/>
  <c r="F148" i="95"/>
  <c r="F149" i="95"/>
  <c r="F150" i="95"/>
  <c r="F151" i="95"/>
  <c r="F152" i="95"/>
  <c r="F153" i="95"/>
  <c r="F154" i="95"/>
  <c r="F155" i="95"/>
  <c r="F156" i="95"/>
  <c r="F157" i="95"/>
  <c r="F158" i="95"/>
  <c r="F159" i="95"/>
  <c r="F160" i="95"/>
  <c r="F161" i="95"/>
  <c r="F162" i="95"/>
  <c r="F163" i="95"/>
  <c r="F164" i="95"/>
  <c r="F165" i="95"/>
  <c r="F166" i="95"/>
  <c r="F167" i="95"/>
  <c r="F168" i="95"/>
  <c r="F169" i="95"/>
  <c r="F170" i="95"/>
  <c r="F171" i="95"/>
  <c r="F172" i="95"/>
  <c r="F173" i="95"/>
  <c r="F174" i="95"/>
  <c r="F175" i="95"/>
  <c r="F176" i="95"/>
  <c r="F177" i="95"/>
  <c r="F178" i="95"/>
  <c r="F179" i="95"/>
  <c r="F180" i="95"/>
  <c r="F181" i="95"/>
  <c r="F182" i="95"/>
  <c r="F183" i="95"/>
  <c r="F184" i="95"/>
  <c r="F185" i="95"/>
  <c r="F186" i="95"/>
  <c r="F187" i="95"/>
  <c r="F188" i="95"/>
  <c r="F189" i="95"/>
  <c r="F190" i="95"/>
  <c r="F191" i="95"/>
  <c r="F192" i="95"/>
  <c r="F193" i="95"/>
  <c r="F194" i="95"/>
  <c r="F195" i="95"/>
  <c r="F196" i="95"/>
  <c r="F197" i="95"/>
  <c r="F198" i="95"/>
  <c r="F199" i="95"/>
  <c r="F200" i="95"/>
  <c r="F201" i="95"/>
  <c r="F202" i="95"/>
  <c r="F203" i="95"/>
  <c r="F204" i="95"/>
  <c r="F205" i="95"/>
  <c r="F206" i="95"/>
  <c r="F207" i="95"/>
  <c r="F208" i="95"/>
  <c r="F209" i="95"/>
  <c r="F210" i="95"/>
  <c r="F211" i="95"/>
  <c r="F212" i="95"/>
  <c r="F213" i="95"/>
  <c r="F214" i="95"/>
  <c r="F215" i="95"/>
  <c r="F216" i="95"/>
  <c r="F217" i="95"/>
  <c r="F218" i="95"/>
  <c r="F219" i="95"/>
  <c r="F220" i="95"/>
  <c r="F221" i="95"/>
  <c r="F222" i="95"/>
  <c r="F223" i="95"/>
  <c r="F224" i="95"/>
  <c r="F225" i="95"/>
  <c r="F226" i="95"/>
  <c r="F227" i="95"/>
  <c r="F228" i="95"/>
  <c r="F229" i="95"/>
  <c r="F230" i="95"/>
  <c r="F231" i="95"/>
  <c r="F232" i="95"/>
  <c r="F233" i="95"/>
  <c r="F234" i="95"/>
  <c r="F235" i="95"/>
  <c r="F236" i="95"/>
  <c r="F237" i="95"/>
  <c r="F238" i="95"/>
  <c r="F239" i="95"/>
  <c r="F240" i="95"/>
  <c r="F241" i="95"/>
  <c r="F242" i="95"/>
  <c r="F243" i="95"/>
  <c r="F244" i="95"/>
  <c r="F245" i="95"/>
  <c r="F246" i="95"/>
  <c r="F247" i="95"/>
  <c r="F248" i="95"/>
  <c r="F249" i="95"/>
  <c r="F250" i="95"/>
  <c r="F251" i="95"/>
  <c r="F252" i="95"/>
  <c r="F253" i="95"/>
  <c r="F254" i="95"/>
  <c r="F255" i="95"/>
  <c r="F256" i="95"/>
  <c r="F257" i="95"/>
  <c r="F258" i="95"/>
  <c r="F259" i="95"/>
  <c r="F260" i="95"/>
  <c r="F261" i="95"/>
  <c r="F262" i="95"/>
  <c r="F263" i="95"/>
  <c r="F264" i="95"/>
  <c r="F265" i="95"/>
  <c r="F266" i="95"/>
  <c r="F267" i="95"/>
  <c r="F268" i="95"/>
  <c r="F269" i="95"/>
  <c r="F270" i="95"/>
  <c r="F271" i="95"/>
  <c r="F272" i="95"/>
  <c r="F273" i="95"/>
  <c r="F274" i="95"/>
  <c r="F275" i="95"/>
  <c r="F276" i="95"/>
  <c r="F277" i="95"/>
  <c r="F278" i="95"/>
  <c r="F279" i="95"/>
  <c r="F280" i="95"/>
  <c r="F281" i="95"/>
  <c r="F282" i="95"/>
  <c r="F283" i="95"/>
  <c r="F284" i="95"/>
  <c r="F285" i="95"/>
  <c r="F286" i="95"/>
  <c r="F287" i="95"/>
  <c r="F288" i="95"/>
  <c r="F289" i="95"/>
  <c r="F290" i="95"/>
  <c r="F291" i="95"/>
  <c r="F292" i="95"/>
  <c r="F293" i="95"/>
  <c r="F294" i="95"/>
  <c r="F295" i="95"/>
  <c r="F296" i="95"/>
  <c r="F297" i="95"/>
  <c r="F298" i="95"/>
  <c r="F299" i="95"/>
  <c r="F300" i="95"/>
  <c r="F301" i="95"/>
  <c r="F302" i="95"/>
  <c r="F303" i="95"/>
  <c r="F304" i="95"/>
  <c r="F305" i="95"/>
  <c r="F306" i="95"/>
  <c r="F307" i="95"/>
  <c r="F308" i="95"/>
  <c r="F309" i="95"/>
  <c r="F310" i="95"/>
  <c r="F311" i="95"/>
  <c r="F312" i="95"/>
  <c r="F313" i="95"/>
  <c r="F314" i="95"/>
  <c r="F315" i="95"/>
  <c r="F316" i="95"/>
  <c r="F317" i="95"/>
  <c r="F318" i="95"/>
  <c r="F319" i="95"/>
  <c r="F320" i="95"/>
  <c r="F321" i="95"/>
  <c r="F322" i="95"/>
  <c r="F323" i="95"/>
  <c r="F324" i="95"/>
  <c r="F325" i="95"/>
  <c r="F326" i="95"/>
  <c r="F327" i="95"/>
  <c r="F328" i="95"/>
  <c r="F329" i="95"/>
  <c r="F330" i="95"/>
  <c r="F331" i="95"/>
  <c r="F332" i="95"/>
  <c r="F333" i="95"/>
  <c r="F334" i="95"/>
  <c r="F335" i="95"/>
  <c r="F336" i="95"/>
  <c r="F337" i="95"/>
  <c r="F338" i="95"/>
  <c r="F339" i="95"/>
  <c r="F340" i="95"/>
  <c r="F341" i="95"/>
  <c r="F342" i="95"/>
  <c r="F358" i="95"/>
  <c r="F359" i="95"/>
  <c r="F360" i="95"/>
  <c r="F361" i="95"/>
  <c r="F362" i="95"/>
  <c r="F363" i="95"/>
  <c r="F364" i="95"/>
  <c r="F365" i="95"/>
  <c r="F366" i="95"/>
  <c r="F367" i="95"/>
  <c r="F368" i="95"/>
  <c r="F369" i="95"/>
  <c r="F370" i="95"/>
  <c r="F371" i="95"/>
  <c r="F372" i="95"/>
  <c r="F373" i="95"/>
  <c r="F374" i="95"/>
  <c r="F375" i="95"/>
  <c r="F376" i="95"/>
  <c r="F377" i="95"/>
  <c r="F378" i="95"/>
  <c r="F379" i="95"/>
  <c r="F380" i="95"/>
  <c r="F381" i="95"/>
  <c r="F382" i="95"/>
  <c r="F383" i="95"/>
  <c r="F384" i="95"/>
  <c r="F385" i="95"/>
  <c r="F386" i="95"/>
  <c r="F387" i="95"/>
  <c r="F388" i="95"/>
  <c r="F389" i="95"/>
  <c r="F390" i="95"/>
  <c r="F391" i="95"/>
  <c r="F392" i="95"/>
  <c r="F393" i="95"/>
  <c r="F394" i="95"/>
  <c r="F395" i="95"/>
  <c r="F396" i="95"/>
  <c r="F397" i="95"/>
  <c r="F398" i="95"/>
  <c r="F399" i="95"/>
  <c r="F400" i="95"/>
  <c r="F401" i="95"/>
  <c r="F402" i="95"/>
  <c r="F403" i="95"/>
  <c r="F404" i="95"/>
  <c r="F405" i="95"/>
  <c r="F406" i="95"/>
  <c r="F407" i="95"/>
  <c r="F408" i="95"/>
  <c r="F409" i="95"/>
  <c r="F410" i="95"/>
  <c r="F411" i="95"/>
  <c r="F412" i="95"/>
  <c r="F413" i="95"/>
  <c r="F414" i="95"/>
  <c r="F415" i="95"/>
  <c r="F416" i="95"/>
  <c r="F417" i="95"/>
  <c r="F418" i="95"/>
  <c r="F419" i="95"/>
  <c r="F420" i="95"/>
  <c r="F421" i="95"/>
  <c r="F422" i="95"/>
  <c r="F423" i="95"/>
  <c r="F424" i="95"/>
  <c r="F425" i="95"/>
  <c r="F426" i="95"/>
  <c r="F427" i="95"/>
  <c r="F428" i="95"/>
  <c r="F429" i="95"/>
  <c r="F430" i="95"/>
  <c r="F431" i="95"/>
  <c r="F432" i="95"/>
  <c r="F433" i="95"/>
  <c r="F434" i="95"/>
  <c r="F435" i="95"/>
  <c r="F436" i="95"/>
  <c r="F437" i="95"/>
  <c r="F438" i="95"/>
  <c r="F439" i="95"/>
  <c r="F440" i="95"/>
  <c r="F441" i="95"/>
  <c r="F442" i="95"/>
  <c r="F443" i="95"/>
  <c r="F444" i="95"/>
  <c r="F445" i="95"/>
  <c r="F446" i="95"/>
  <c r="F447" i="95"/>
  <c r="F448" i="95"/>
  <c r="F449" i="95"/>
  <c r="F450" i="95"/>
  <c r="F451" i="95"/>
  <c r="F452" i="95"/>
  <c r="F453" i="95"/>
  <c r="F454" i="95"/>
  <c r="F455" i="95"/>
  <c r="F456" i="95"/>
  <c r="F457" i="95"/>
  <c r="F458" i="95"/>
  <c r="F459" i="95"/>
  <c r="F460" i="95"/>
  <c r="F461" i="95"/>
  <c r="F462" i="95"/>
  <c r="F463" i="95"/>
  <c r="F464" i="95"/>
  <c r="F465" i="95"/>
  <c r="F466" i="95"/>
  <c r="F467" i="95"/>
  <c r="F468" i="95"/>
  <c r="F469" i="95"/>
  <c r="F470" i="95"/>
  <c r="F471" i="95"/>
  <c r="F487" i="95"/>
  <c r="F488" i="95"/>
  <c r="F489" i="95"/>
  <c r="F490" i="95"/>
  <c r="F491" i="95"/>
  <c r="F492" i="95"/>
  <c r="F493" i="95"/>
  <c r="F494" i="95"/>
  <c r="F495" i="95"/>
  <c r="F496" i="95"/>
  <c r="F497" i="95"/>
  <c r="F498" i="95"/>
  <c r="F499" i="95"/>
  <c r="F500" i="95"/>
  <c r="F501" i="95"/>
  <c r="F502" i="95"/>
  <c r="F503" i="95"/>
  <c r="F504" i="95"/>
  <c r="F505" i="95"/>
  <c r="F506" i="95"/>
  <c r="F507" i="95"/>
  <c r="F508" i="95"/>
  <c r="F509" i="95"/>
  <c r="F510" i="95"/>
  <c r="F511" i="95"/>
  <c r="F512" i="95"/>
  <c r="F513" i="95"/>
  <c r="F514" i="95"/>
  <c r="F515" i="95"/>
  <c r="F516" i="95"/>
  <c r="F517" i="95"/>
  <c r="F518" i="95"/>
  <c r="F519" i="95"/>
  <c r="F520" i="95"/>
  <c r="F521" i="95"/>
  <c r="F522" i="95"/>
  <c r="F523" i="95"/>
  <c r="F524" i="95"/>
  <c r="F525" i="95"/>
  <c r="F526" i="95"/>
  <c r="F527" i="95"/>
  <c r="F528" i="95"/>
  <c r="F529" i="95"/>
  <c r="F530" i="95"/>
  <c r="F531" i="95"/>
  <c r="F532" i="95"/>
  <c r="F533" i="95"/>
  <c r="F534" i="95"/>
  <c r="F535" i="95"/>
  <c r="F536" i="95"/>
  <c r="F537" i="95"/>
  <c r="F538" i="95"/>
  <c r="F539" i="95"/>
  <c r="F540" i="95"/>
  <c r="F541" i="95"/>
  <c r="F542" i="95"/>
  <c r="F543" i="95"/>
  <c r="F544" i="95"/>
  <c r="F545" i="95"/>
  <c r="F546" i="95"/>
  <c r="F547" i="95"/>
  <c r="F548" i="95"/>
  <c r="F549" i="95"/>
  <c r="F550" i="95"/>
  <c r="F551" i="95"/>
  <c r="F552" i="95"/>
  <c r="F553" i="95"/>
  <c r="F554" i="95"/>
  <c r="F555" i="95"/>
  <c r="F556" i="95"/>
  <c r="F557" i="95"/>
  <c r="F558" i="95"/>
  <c r="F559" i="95"/>
  <c r="F560" i="95"/>
  <c r="F561" i="95"/>
  <c r="F562" i="95"/>
  <c r="F563" i="95"/>
  <c r="F564" i="95"/>
  <c r="F565" i="95"/>
  <c r="F566" i="95"/>
  <c r="F567" i="95"/>
  <c r="F568" i="95"/>
  <c r="F569" i="95"/>
  <c r="F570" i="95"/>
  <c r="F571" i="95"/>
  <c r="F572" i="95"/>
  <c r="F573" i="95"/>
  <c r="F574" i="95"/>
  <c r="F575" i="95"/>
  <c r="F576" i="95"/>
  <c r="F577" i="95"/>
  <c r="F578" i="95"/>
  <c r="F579" i="95"/>
  <c r="F580" i="95"/>
  <c r="F581" i="95"/>
  <c r="F582" i="95"/>
  <c r="F583" i="95"/>
  <c r="F584" i="95"/>
  <c r="F585" i="95"/>
  <c r="F586" i="95"/>
  <c r="F587" i="95"/>
  <c r="F588" i="95"/>
  <c r="F589" i="95"/>
  <c r="F590" i="95"/>
  <c r="F591" i="95"/>
  <c r="F592" i="95"/>
  <c r="F593" i="95"/>
  <c r="F594" i="95"/>
  <c r="F595" i="95"/>
  <c r="F596" i="95"/>
  <c r="F597" i="95"/>
  <c r="F598" i="95"/>
  <c r="F599" i="95"/>
  <c r="F600" i="95"/>
  <c r="F601" i="95"/>
  <c r="F602" i="95"/>
  <c r="F603" i="95"/>
  <c r="F604" i="95"/>
  <c r="F605" i="95"/>
  <c r="F606" i="95"/>
  <c r="F607" i="95"/>
  <c r="F608" i="95"/>
  <c r="F609" i="95"/>
  <c r="F610" i="95"/>
  <c r="F611" i="95"/>
  <c r="F612" i="95"/>
  <c r="F613" i="95"/>
  <c r="F614" i="95"/>
  <c r="F615" i="95"/>
  <c r="F616" i="95"/>
  <c r="F617" i="95"/>
  <c r="F618" i="95"/>
  <c r="F619" i="95"/>
  <c r="F620" i="95"/>
  <c r="F621" i="95"/>
  <c r="F622" i="95"/>
  <c r="F623" i="95"/>
  <c r="F624" i="95"/>
  <c r="F625" i="95"/>
  <c r="F626" i="95"/>
  <c r="F627" i="95"/>
  <c r="F628" i="95"/>
  <c r="F629" i="95"/>
  <c r="F630" i="95"/>
  <c r="F631" i="95"/>
  <c r="F632" i="95"/>
  <c r="F633" i="95"/>
  <c r="F634" i="95"/>
  <c r="F635" i="95"/>
  <c r="F636" i="95"/>
  <c r="F637" i="95"/>
  <c r="F638" i="95"/>
  <c r="F639" i="95"/>
  <c r="F640" i="95"/>
  <c r="F641" i="95"/>
  <c r="F642" i="95"/>
  <c r="F643" i="95"/>
  <c r="F644" i="95"/>
  <c r="F645" i="95"/>
  <c r="F646" i="95"/>
  <c r="F647" i="95"/>
  <c r="F648" i="95"/>
  <c r="F649" i="95"/>
  <c r="F650" i="95"/>
  <c r="F651" i="95"/>
  <c r="F652" i="95"/>
  <c r="F653" i="95"/>
  <c r="F654" i="95"/>
  <c r="F655" i="95"/>
  <c r="F656" i="95"/>
  <c r="F657" i="95"/>
  <c r="F658" i="95"/>
  <c r="F659" i="95"/>
  <c r="F660" i="95"/>
  <c r="F661" i="95"/>
  <c r="F662" i="95"/>
  <c r="F663" i="95"/>
  <c r="F664" i="95"/>
  <c r="F665" i="95"/>
  <c r="F666" i="95"/>
  <c r="F667" i="95"/>
  <c r="F668" i="95"/>
  <c r="F669" i="95"/>
  <c r="F670" i="95"/>
  <c r="F671" i="95"/>
  <c r="F672" i="95"/>
  <c r="F673" i="95"/>
  <c r="F674" i="95"/>
  <c r="F675" i="95"/>
  <c r="F676" i="95"/>
  <c r="F677" i="95"/>
  <c r="F678" i="95"/>
  <c r="F679" i="95"/>
  <c r="F680" i="95"/>
  <c r="F681" i="95"/>
  <c r="F682" i="95"/>
  <c r="F683" i="95"/>
  <c r="F684" i="95"/>
  <c r="F685" i="95"/>
  <c r="F686" i="95"/>
  <c r="F687" i="95"/>
  <c r="F688" i="95"/>
  <c r="F689" i="95"/>
  <c r="F690" i="95"/>
  <c r="F691" i="95"/>
  <c r="F692" i="95"/>
  <c r="F693" i="95"/>
  <c r="F694" i="95"/>
  <c r="F695" i="95"/>
  <c r="F696" i="95"/>
  <c r="F697" i="95"/>
  <c r="F698" i="95"/>
  <c r="F699" i="95"/>
  <c r="F700" i="95"/>
  <c r="F701" i="95"/>
  <c r="F702" i="95"/>
  <c r="F703" i="95"/>
  <c r="F704" i="95"/>
  <c r="F705" i="95"/>
  <c r="F706" i="95"/>
  <c r="F707" i="95"/>
  <c r="F708" i="95"/>
  <c r="F709" i="95"/>
  <c r="F710" i="95"/>
  <c r="F711" i="95"/>
  <c r="F712" i="95"/>
  <c r="F713" i="95"/>
  <c r="F714" i="95"/>
  <c r="F715" i="95"/>
  <c r="F716" i="95"/>
  <c r="F717" i="95"/>
  <c r="F718" i="95"/>
  <c r="F719" i="95"/>
  <c r="F720" i="95"/>
  <c r="F721" i="95"/>
  <c r="F722" i="95"/>
  <c r="F723" i="95"/>
  <c r="F724" i="95"/>
  <c r="F725" i="95"/>
  <c r="F726" i="95"/>
  <c r="F727" i="95"/>
  <c r="F728" i="95"/>
  <c r="F729" i="95"/>
  <c r="F730" i="95"/>
  <c r="F731" i="95"/>
  <c r="F732" i="95"/>
  <c r="F733" i="95"/>
  <c r="F734" i="95"/>
  <c r="F735" i="95"/>
  <c r="F736" i="95"/>
  <c r="F737" i="95"/>
  <c r="F738" i="95"/>
  <c r="F739" i="95"/>
  <c r="F740" i="95"/>
  <c r="F741" i="95"/>
  <c r="F742" i="95"/>
  <c r="F743" i="95"/>
  <c r="F744" i="95"/>
  <c r="F745" i="95"/>
  <c r="F746" i="95"/>
  <c r="F747" i="95"/>
  <c r="F748" i="95"/>
  <c r="F749" i="95"/>
  <c r="F750" i="95"/>
  <c r="F751" i="95"/>
  <c r="F752" i="95"/>
  <c r="F753" i="95"/>
  <c r="F754" i="95"/>
  <c r="F755" i="95"/>
  <c r="F756" i="95"/>
  <c r="F757" i="95"/>
  <c r="F758" i="95"/>
  <c r="F759" i="95"/>
  <c r="F760" i="95"/>
  <c r="F761" i="95"/>
  <c r="F762" i="95"/>
  <c r="F763" i="95"/>
  <c r="F764" i="95"/>
  <c r="F765" i="95"/>
  <c r="F766" i="95"/>
  <c r="F767" i="95"/>
  <c r="F768" i="95"/>
  <c r="F769" i="95"/>
  <c r="F770" i="95"/>
  <c r="F771" i="95"/>
  <c r="F772" i="95"/>
  <c r="F773" i="95"/>
  <c r="F774" i="95"/>
  <c r="F775" i="95"/>
  <c r="F776" i="95"/>
  <c r="F777" i="95"/>
  <c r="F778" i="95"/>
  <c r="F779" i="95"/>
  <c r="F780" i="95"/>
  <c r="F781" i="95"/>
  <c r="F782" i="95"/>
  <c r="F783" i="95"/>
  <c r="F784" i="95"/>
  <c r="F785" i="95"/>
  <c r="F786" i="95"/>
  <c r="F787" i="95"/>
  <c r="F788" i="95"/>
  <c r="F789" i="95"/>
  <c r="F790" i="95"/>
  <c r="F791" i="95"/>
  <c r="F792" i="95"/>
  <c r="F793" i="95"/>
  <c r="F794" i="95"/>
  <c r="F795" i="95"/>
  <c r="F796" i="95"/>
  <c r="F797" i="95"/>
  <c r="F798" i="95"/>
  <c r="F799" i="95"/>
  <c r="F800" i="95"/>
  <c r="F801" i="95"/>
  <c r="F802" i="95"/>
  <c r="F803" i="95"/>
  <c r="F804" i="95"/>
  <c r="F805" i="95"/>
  <c r="F806" i="95"/>
  <c r="F807" i="95"/>
  <c r="F808" i="95"/>
  <c r="F809" i="95"/>
  <c r="F810" i="95"/>
  <c r="F811" i="95"/>
  <c r="F812" i="95"/>
  <c r="F813" i="95"/>
  <c r="F814" i="95"/>
  <c r="F815" i="95"/>
  <c r="F816" i="95"/>
  <c r="F817" i="95"/>
  <c r="F818" i="95"/>
  <c r="F819" i="95"/>
  <c r="F820" i="95"/>
  <c r="F821" i="95"/>
  <c r="F822" i="95"/>
  <c r="F823" i="95"/>
  <c r="F824" i="95"/>
  <c r="F825" i="95"/>
  <c r="F826" i="95"/>
  <c r="F827" i="95"/>
  <c r="F828" i="95"/>
  <c r="F829" i="95"/>
  <c r="F830" i="95"/>
  <c r="F831" i="95"/>
  <c r="F832" i="95"/>
  <c r="F833" i="95"/>
  <c r="F834" i="95"/>
  <c r="F835" i="95"/>
  <c r="F836" i="95"/>
  <c r="F837" i="95"/>
  <c r="F838" i="95"/>
  <c r="F839" i="95"/>
  <c r="F840" i="95"/>
  <c r="F841" i="95"/>
  <c r="F842" i="95"/>
  <c r="F843" i="95"/>
  <c r="F844" i="95"/>
  <c r="F845" i="95"/>
  <c r="F846" i="95"/>
  <c r="F847" i="95"/>
  <c r="F848" i="95"/>
  <c r="F849" i="95"/>
  <c r="F850" i="95"/>
  <c r="F851" i="95"/>
  <c r="F852" i="95"/>
  <c r="F853" i="95"/>
  <c r="F854" i="95"/>
  <c r="F855" i="95"/>
  <c r="F865" i="95"/>
  <c r="F866" i="95"/>
  <c r="F867" i="95"/>
  <c r="F868" i="95"/>
  <c r="F869" i="95"/>
  <c r="F870" i="95"/>
  <c r="F871" i="95"/>
  <c r="F872" i="95"/>
  <c r="F873" i="95"/>
  <c r="F874" i="95"/>
  <c r="F875" i="95"/>
  <c r="F876" i="95"/>
  <c r="F877" i="95"/>
  <c r="F878" i="95"/>
  <c r="F879" i="95"/>
  <c r="F880" i="95"/>
  <c r="F881" i="95"/>
  <c r="F882" i="95"/>
  <c r="F883" i="95"/>
  <c r="F884" i="95"/>
  <c r="F885" i="95"/>
  <c r="F886" i="95"/>
  <c r="F887" i="95"/>
  <c r="F888" i="95"/>
  <c r="F889" i="95"/>
  <c r="F890" i="95"/>
  <c r="F891" i="95"/>
  <c r="F892" i="95"/>
  <c r="F893" i="95"/>
  <c r="F894" i="95"/>
  <c r="F895" i="95"/>
  <c r="F896" i="95"/>
  <c r="F897" i="95"/>
  <c r="F898" i="95"/>
  <c r="F899" i="95"/>
  <c r="F900" i="95"/>
  <c r="F901" i="95"/>
  <c r="F902" i="95"/>
  <c r="F903" i="95"/>
  <c r="F904" i="95"/>
  <c r="F905" i="95"/>
  <c r="F906" i="95"/>
  <c r="F907" i="95"/>
  <c r="F908" i="95"/>
  <c r="F909" i="95"/>
  <c r="F910" i="95"/>
  <c r="F911" i="95"/>
  <c r="F912" i="95"/>
  <c r="F913" i="95"/>
  <c r="F914" i="95"/>
  <c r="F915" i="95"/>
  <c r="F916" i="95"/>
  <c r="F917" i="95"/>
  <c r="F918" i="95"/>
  <c r="F919" i="95"/>
  <c r="F920" i="95"/>
  <c r="F921" i="95"/>
  <c r="F922" i="95"/>
  <c r="F923" i="95"/>
  <c r="F924" i="95"/>
  <c r="F925" i="95"/>
  <c r="F926" i="95"/>
  <c r="F927" i="95"/>
  <c r="F928" i="95"/>
  <c r="F929" i="95"/>
  <c r="F930" i="95"/>
  <c r="F931" i="95"/>
  <c r="F932" i="95"/>
  <c r="F933" i="95"/>
  <c r="F934" i="95"/>
  <c r="F935" i="95"/>
  <c r="F936" i="95"/>
  <c r="F937" i="95"/>
  <c r="F938" i="95"/>
  <c r="F939" i="95"/>
  <c r="F940" i="95"/>
  <c r="F955" i="95"/>
  <c r="F956" i="95"/>
  <c r="F957" i="95"/>
  <c r="F958" i="95"/>
  <c r="F959" i="95"/>
  <c r="F960" i="95"/>
  <c r="F961" i="95"/>
  <c r="F962" i="95"/>
  <c r="F963" i="95"/>
  <c r="F964" i="95"/>
  <c r="F965" i="95"/>
  <c r="F966" i="95"/>
  <c r="F967" i="95"/>
  <c r="F968" i="95"/>
  <c r="F969" i="95"/>
  <c r="F970" i="95"/>
  <c r="F971" i="95"/>
  <c r="F972" i="95"/>
  <c r="F973" i="95"/>
  <c r="F974" i="95"/>
  <c r="F975" i="95"/>
  <c r="F976" i="95"/>
  <c r="F977" i="95"/>
  <c r="F978" i="95"/>
  <c r="F979" i="95"/>
  <c r="F980" i="95"/>
  <c r="F981" i="95"/>
  <c r="F982" i="95"/>
  <c r="F983" i="95"/>
  <c r="F984" i="95"/>
  <c r="F985" i="95"/>
  <c r="F986" i="95"/>
  <c r="F987" i="95"/>
  <c r="F988" i="95"/>
  <c r="F989" i="95"/>
  <c r="F990" i="95"/>
  <c r="F991" i="95"/>
  <c r="F992" i="95"/>
  <c r="F993" i="95"/>
  <c r="F994" i="95"/>
  <c r="F995" i="95"/>
  <c r="F996" i="95"/>
  <c r="F997" i="95"/>
  <c r="F998" i="95"/>
  <c r="F999" i="95"/>
  <c r="F1000" i="95"/>
  <c r="F2" i="95"/>
  <c r="B3" i="95"/>
  <c r="B4" i="95"/>
  <c r="B5" i="95"/>
  <c r="B6" i="95"/>
  <c r="B7" i="95"/>
  <c r="B8" i="95"/>
  <c r="B9" i="95"/>
  <c r="B10" i="95"/>
  <c r="B11" i="95"/>
  <c r="B12" i="95"/>
  <c r="B13" i="95"/>
  <c r="B14" i="95"/>
  <c r="B15" i="95"/>
  <c r="B16" i="95"/>
  <c r="B17" i="95"/>
  <c r="B18" i="95"/>
  <c r="B19" i="95"/>
  <c r="B20" i="95"/>
  <c r="B21" i="95"/>
  <c r="B22" i="95"/>
  <c r="B23" i="95"/>
  <c r="B24" i="95"/>
  <c r="B25" i="95"/>
  <c r="B26" i="95"/>
  <c r="B27" i="95"/>
  <c r="B28" i="95"/>
  <c r="B29" i="95"/>
  <c r="B30" i="95"/>
  <c r="B31" i="95"/>
  <c r="B32" i="95"/>
  <c r="B33" i="95"/>
  <c r="B34" i="95"/>
  <c r="B35" i="95"/>
  <c r="B36" i="95"/>
  <c r="B37" i="95"/>
  <c r="B38" i="95"/>
  <c r="B39" i="95"/>
  <c r="B40" i="95"/>
  <c r="B41" i="95"/>
  <c r="B42" i="95"/>
  <c r="B43" i="95"/>
  <c r="B44" i="95"/>
  <c r="B45" i="95"/>
  <c r="B46" i="95"/>
  <c r="B47" i="95"/>
  <c r="B48" i="95"/>
  <c r="B49" i="95"/>
  <c r="B50" i="95"/>
  <c r="B51" i="95"/>
  <c r="B52" i="95"/>
  <c r="B53" i="95"/>
  <c r="B54" i="95"/>
  <c r="B55" i="95"/>
  <c r="B56" i="95"/>
  <c r="B57" i="95"/>
  <c r="B58" i="95"/>
  <c r="B59" i="95"/>
  <c r="B60" i="95"/>
  <c r="B61" i="95"/>
  <c r="B62" i="95"/>
  <c r="B63" i="95"/>
  <c r="B64" i="95"/>
  <c r="B65" i="95"/>
  <c r="B66" i="95"/>
  <c r="B67" i="95"/>
  <c r="B68" i="95"/>
  <c r="B69" i="95"/>
  <c r="B70" i="95"/>
  <c r="B71" i="95"/>
  <c r="B72" i="95"/>
  <c r="B73" i="95"/>
  <c r="B74" i="95"/>
  <c r="B75" i="95"/>
  <c r="B76" i="95"/>
  <c r="B77" i="95"/>
  <c r="B78" i="95"/>
  <c r="B79" i="95"/>
  <c r="B80" i="95"/>
  <c r="B81" i="95"/>
  <c r="B82" i="95"/>
  <c r="B83" i="95"/>
  <c r="B84" i="95"/>
  <c r="B85" i="95"/>
  <c r="B86" i="95"/>
  <c r="B87" i="95"/>
  <c r="B88" i="95"/>
  <c r="B89" i="95"/>
  <c r="B90" i="95"/>
  <c r="B91" i="95"/>
  <c r="B92" i="95"/>
  <c r="B93" i="95"/>
  <c r="B94" i="95"/>
  <c r="B95" i="95"/>
  <c r="B96" i="95"/>
  <c r="B97" i="95"/>
  <c r="B98" i="95"/>
  <c r="B99" i="95"/>
  <c r="B100" i="95"/>
  <c r="B101" i="95"/>
  <c r="B102" i="95"/>
  <c r="B103" i="95"/>
  <c r="B104" i="95"/>
  <c r="B105" i="95"/>
  <c r="B106" i="95"/>
  <c r="B107" i="95"/>
  <c r="B108" i="95"/>
  <c r="B109" i="95"/>
  <c r="B110" i="95"/>
  <c r="B111" i="95"/>
  <c r="B112" i="95"/>
  <c r="B113" i="95"/>
  <c r="B133" i="95"/>
  <c r="B134" i="95"/>
  <c r="B135" i="95"/>
  <c r="B136" i="95"/>
  <c r="B137" i="95"/>
  <c r="B138" i="95"/>
  <c r="B139" i="95"/>
  <c r="B140" i="95"/>
  <c r="B141" i="95"/>
  <c r="B142" i="95"/>
  <c r="B143" i="95"/>
  <c r="B144" i="95"/>
  <c r="B145" i="95"/>
  <c r="B146" i="95"/>
  <c r="B147" i="95"/>
  <c r="B148" i="95"/>
  <c r="B149" i="95"/>
  <c r="B150" i="95"/>
  <c r="B151" i="95"/>
  <c r="B152" i="95"/>
  <c r="B153" i="95"/>
  <c r="B154" i="95"/>
  <c r="B155" i="95"/>
  <c r="B156" i="95"/>
  <c r="B157" i="95"/>
  <c r="B158" i="95"/>
  <c r="B159" i="95"/>
  <c r="B160" i="95"/>
  <c r="B161" i="95"/>
  <c r="B162" i="95"/>
  <c r="B163" i="95"/>
  <c r="B164" i="95"/>
  <c r="B165" i="95"/>
  <c r="B166" i="95"/>
  <c r="B167" i="95"/>
  <c r="B168" i="95"/>
  <c r="B169" i="95"/>
  <c r="B170" i="95"/>
  <c r="B171" i="95"/>
  <c r="B172" i="95"/>
  <c r="B173" i="95"/>
  <c r="B174" i="95"/>
  <c r="B175" i="95"/>
  <c r="B176" i="95"/>
  <c r="B177" i="95"/>
  <c r="B178" i="95"/>
  <c r="B179" i="95"/>
  <c r="B180" i="95"/>
  <c r="B181" i="95"/>
  <c r="B182" i="95"/>
  <c r="B183" i="95"/>
  <c r="B184" i="95"/>
  <c r="B185" i="95"/>
  <c r="B186" i="95"/>
  <c r="B187" i="95"/>
  <c r="B188" i="95"/>
  <c r="B189" i="95"/>
  <c r="B190" i="95"/>
  <c r="B191" i="95"/>
  <c r="B192" i="95"/>
  <c r="B193" i="95"/>
  <c r="B194" i="95"/>
  <c r="B195" i="95"/>
  <c r="B196" i="95"/>
  <c r="B197" i="95"/>
  <c r="B198" i="95"/>
  <c r="B199" i="95"/>
  <c r="B200" i="95"/>
  <c r="B201" i="95"/>
  <c r="B202" i="95"/>
  <c r="B203" i="95"/>
  <c r="B204" i="95"/>
  <c r="B205" i="95"/>
  <c r="B206" i="95"/>
  <c r="B2" i="95"/>
  <c r="AV1" i="95"/>
  <c r="CT8" i="95" s="1"/>
  <c r="AU1" i="95"/>
  <c r="IQ35" i="95" l="1"/>
  <c r="IP35" i="95" s="1"/>
  <c r="IL14" i="95"/>
  <c r="IM14" i="95" s="1"/>
  <c r="IL15" i="95"/>
  <c r="IM15" i="95" s="1"/>
  <c r="IQ40" i="95"/>
  <c r="IP40" i="95" s="1"/>
  <c r="IP34" i="95"/>
  <c r="IQ38" i="95"/>
  <c r="IP38" i="95" s="1"/>
  <c r="IQ37" i="95"/>
  <c r="IP37" i="95" s="1"/>
  <c r="GR1" i="95"/>
  <c r="GS1" i="95" s="1"/>
  <c r="GT1" i="95" s="1"/>
  <c r="GZ17" i="95"/>
  <c r="GZ8" i="95"/>
  <c r="GZ11" i="95"/>
  <c r="DY17" i="95"/>
  <c r="GZ7" i="95"/>
  <c r="GN1" i="95"/>
  <c r="CT6" i="95"/>
  <c r="IQ7" i="95"/>
  <c r="IP7" i="95" s="1"/>
  <c r="K6" i="95"/>
  <c r="M4" i="95"/>
  <c r="M5" i="95"/>
  <c r="CT5" i="95"/>
  <c r="FA3" i="95"/>
  <c r="FA6" i="95"/>
  <c r="FA10" i="95"/>
  <c r="FA5" i="95"/>
  <c r="FA7" i="95"/>
  <c r="FA4" i="95"/>
  <c r="IQ18" i="95"/>
  <c r="IP18" i="95" s="1"/>
  <c r="AX1" i="95"/>
  <c r="IL5" i="95" s="1"/>
  <c r="IM5" i="95" s="1"/>
  <c r="IQ11" i="95"/>
  <c r="IP11" i="95" s="1"/>
  <c r="CE4" i="95"/>
  <c r="CE3" i="95"/>
  <c r="CT7" i="95"/>
  <c r="CC2" i="95"/>
  <c r="C2" i="95"/>
  <c r="G2" i="95"/>
  <c r="AW1" i="95"/>
  <c r="IN1" i="95" l="1"/>
  <c r="IQ1" i="95" s="1"/>
  <c r="IX7" i="95"/>
  <c r="AX6" i="95"/>
  <c r="HA1" i="95"/>
  <c r="DY13" i="95"/>
  <c r="DY15" i="95"/>
  <c r="IQ31" i="95"/>
  <c r="IP31" i="95" s="1"/>
  <c r="AX5" i="95"/>
  <c r="AX2" i="95"/>
  <c r="IQ21" i="95"/>
  <c r="IP21" i="95" s="1"/>
  <c r="AX3" i="95"/>
  <c r="W3" i="95" s="1"/>
  <c r="AX4" i="95"/>
  <c r="IP1" i="95" l="1"/>
  <c r="IX1" i="95"/>
  <c r="HB9" i="95"/>
  <c r="HC9" i="95" s="1"/>
  <c r="HB10" i="95"/>
  <c r="HC10" i="95" s="1"/>
  <c r="HB7" i="95"/>
  <c r="HC7" i="95" s="1"/>
  <c r="DO6" i="95"/>
  <c r="DP1" i="95" s="1"/>
  <c r="IQ25" i="95" s="1"/>
  <c r="IP25" i="95" s="1"/>
  <c r="HB8" i="95"/>
  <c r="HC8" i="95" s="1"/>
  <c r="GH8" i="95"/>
  <c r="HB6" i="95"/>
  <c r="HC6" i="95" s="1"/>
  <c r="GH3" i="95"/>
  <c r="GH7" i="95"/>
  <c r="FF16" i="95"/>
  <c r="GE2" i="95"/>
  <c r="GF1" i="95" s="1"/>
  <c r="FM8" i="95"/>
  <c r="FM9" i="95"/>
  <c r="CT9" i="95"/>
  <c r="FM7" i="95"/>
  <c r="DC4" i="95"/>
  <c r="FM6" i="95"/>
  <c r="FF2" i="95"/>
  <c r="FF3" i="95"/>
  <c r="IQ24" i="95"/>
  <c r="IP24" i="95" s="1"/>
  <c r="IQ23" i="95"/>
  <c r="IP23" i="95" s="1"/>
  <c r="IQ9" i="95"/>
  <c r="IP9" i="95" s="1"/>
  <c r="IQ20" i="95"/>
  <c r="IP20" i="95" s="1"/>
  <c r="IQ16" i="95"/>
  <c r="IP16" i="95" s="1"/>
  <c r="IQ19" i="95"/>
  <c r="IP19" i="95" s="1"/>
  <c r="IQ17" i="95"/>
  <c r="IP17" i="95" s="1"/>
  <c r="IQ4" i="95"/>
  <c r="IP4" i="95" s="1"/>
  <c r="IQ8" i="95"/>
  <c r="IP8" i="95" s="1"/>
  <c r="IQ3" i="95"/>
  <c r="W6" i="95"/>
  <c r="IP3" i="95" l="1"/>
  <c r="IQ29" i="95"/>
  <c r="IP29" i="95" s="1"/>
  <c r="HD1" i="95"/>
  <c r="IQ32" i="95" s="1"/>
  <c r="IP32" i="95" s="1"/>
  <c r="IQ30" i="95"/>
  <c r="IP30" i="95" s="1"/>
  <c r="IQ22" i="95"/>
  <c r="IP22" i="95" s="1"/>
  <c r="X1" i="95"/>
  <c r="FN1" i="95"/>
  <c r="FO1" i="95" s="1"/>
  <c r="IQ27" i="95" s="1"/>
  <c r="IP27" i="95" s="1"/>
  <c r="IQ15" i="95"/>
  <c r="IQ12" i="95"/>
  <c r="IP12" i="95" s="1"/>
  <c r="IX5" i="95" l="1"/>
  <c r="IP15" i="95"/>
  <c r="P4" i="95"/>
  <c r="P5" i="95"/>
  <c r="IQ6" i="95" l="1"/>
  <c r="IP6" i="95" l="1"/>
  <c r="IO43" i="95" s="1"/>
  <c r="IX3" i="95"/>
</calcChain>
</file>

<file path=xl/sharedStrings.xml><?xml version="1.0" encoding="utf-8"?>
<sst xmlns="http://schemas.openxmlformats.org/spreadsheetml/2006/main" count="3090" uniqueCount="2370">
  <si>
    <t>F</t>
  </si>
  <si>
    <t>Price</t>
  </si>
  <si>
    <t>M</t>
  </si>
  <si>
    <t>count</t>
  </si>
  <si>
    <t>Day</t>
  </si>
  <si>
    <t>Wednesday</t>
  </si>
  <si>
    <t>cement</t>
  </si>
  <si>
    <t>Justin</t>
  </si>
  <si>
    <t>chicken</t>
  </si>
  <si>
    <t>long</t>
  </si>
  <si>
    <t>May</t>
  </si>
  <si>
    <t>content</t>
  </si>
  <si>
    <t>Max</t>
  </si>
  <si>
    <t>small</t>
  </si>
  <si>
    <t>Bond</t>
  </si>
  <si>
    <t>Virginia</t>
  </si>
  <si>
    <t>day</t>
  </si>
  <si>
    <t>Kaiser</t>
  </si>
  <si>
    <t>back</t>
  </si>
  <si>
    <t>neck</t>
  </si>
  <si>
    <t>clear</t>
  </si>
  <si>
    <t>dry</t>
  </si>
  <si>
    <t>fish</t>
  </si>
  <si>
    <t>found</t>
  </si>
  <si>
    <t>go</t>
  </si>
  <si>
    <t>hurt</t>
  </si>
  <si>
    <t>look</t>
  </si>
  <si>
    <t>phone</t>
  </si>
  <si>
    <t>pop</t>
  </si>
  <si>
    <t>run</t>
  </si>
  <si>
    <t>sack</t>
  </si>
  <si>
    <t>saw</t>
  </si>
  <si>
    <t>slip</t>
  </si>
  <si>
    <t>sneak</t>
  </si>
  <si>
    <t>bad</t>
  </si>
  <si>
    <t>blunt</t>
  </si>
  <si>
    <t>bright</t>
  </si>
  <si>
    <t>calm</t>
  </si>
  <si>
    <t>car</t>
  </si>
  <si>
    <t>cute</t>
  </si>
  <si>
    <t>dog</t>
  </si>
  <si>
    <t>frail</t>
  </si>
  <si>
    <t>inch</t>
  </si>
  <si>
    <t>shy</t>
  </si>
  <si>
    <t>smart</t>
  </si>
  <si>
    <t>strange</t>
  </si>
  <si>
    <t>actor</t>
  </si>
  <si>
    <t>bubbly</t>
  </si>
  <si>
    <t>honest</t>
  </si>
  <si>
    <t>morning</t>
  </si>
  <si>
    <t>patient</t>
  </si>
  <si>
    <t>pretty</t>
  </si>
  <si>
    <t>quiet</t>
  </si>
  <si>
    <t>rainy</t>
  </si>
  <si>
    <t>snowy</t>
  </si>
  <si>
    <t>witty</t>
  </si>
  <si>
    <t>accountant</t>
  </si>
  <si>
    <t>afternoon</t>
  </si>
  <si>
    <t>curious</t>
  </si>
  <si>
    <t>community</t>
  </si>
  <si>
    <t>pencil</t>
  </si>
  <si>
    <t>rabbit</t>
  </si>
  <si>
    <t>cat</t>
  </si>
  <si>
    <t>kid</t>
  </si>
  <si>
    <t>town</t>
  </si>
  <si>
    <t>bag</t>
  </si>
  <si>
    <t>bird</t>
  </si>
  <si>
    <t>child</t>
  </si>
  <si>
    <t>cold</t>
  </si>
  <si>
    <t>creep</t>
  </si>
  <si>
    <t>dad</t>
  </si>
  <si>
    <t>dark</t>
  </si>
  <si>
    <t>dear</t>
  </si>
  <si>
    <t>door</t>
  </si>
  <si>
    <t>duck</t>
  </si>
  <si>
    <t>fresh</t>
  </si>
  <si>
    <t>gate</t>
  </si>
  <si>
    <t>good</t>
  </si>
  <si>
    <t>great</t>
  </si>
  <si>
    <t>grey</t>
  </si>
  <si>
    <t>hot</t>
  </si>
  <si>
    <t>loud</t>
  </si>
  <si>
    <t>lunch</t>
  </si>
  <si>
    <t>piece</t>
  </si>
  <si>
    <t>pig</t>
  </si>
  <si>
    <t>proof</t>
  </si>
  <si>
    <t>proud</t>
  </si>
  <si>
    <t>rat</t>
  </si>
  <si>
    <t>rude</t>
  </si>
  <si>
    <t>side</t>
  </si>
  <si>
    <t>sweet</t>
  </si>
  <si>
    <t>thought</t>
  </si>
  <si>
    <t>wet</t>
  </si>
  <si>
    <t>adult</t>
  </si>
  <si>
    <t>apple</t>
  </si>
  <si>
    <t>artist</t>
  </si>
  <si>
    <t>breezy</t>
  </si>
  <si>
    <t>cheeky</t>
  </si>
  <si>
    <t>city</t>
  </si>
  <si>
    <t>clothing</t>
  </si>
  <si>
    <t>cloudy</t>
  </si>
  <si>
    <t>cuddly</t>
  </si>
  <si>
    <t>darling</t>
  </si>
  <si>
    <t>dinner</t>
  </si>
  <si>
    <t>doctor</t>
  </si>
  <si>
    <t>father</t>
  </si>
  <si>
    <t>foggy</t>
  </si>
  <si>
    <t>friendly</t>
  </si>
  <si>
    <t>funny</t>
  </si>
  <si>
    <t>handsome</t>
  </si>
  <si>
    <t>happy</t>
  </si>
  <si>
    <t>healthy</t>
  </si>
  <si>
    <t>husky</t>
  </si>
  <si>
    <t>icy</t>
  </si>
  <si>
    <t>mature</t>
  </si>
  <si>
    <t>mother</t>
  </si>
  <si>
    <t>needy</t>
  </si>
  <si>
    <t>noisy</t>
  </si>
  <si>
    <t>paper</t>
  </si>
  <si>
    <t>people</t>
  </si>
  <si>
    <t>reading</t>
  </si>
  <si>
    <t>running</t>
  </si>
  <si>
    <t>shopping</t>
  </si>
  <si>
    <t>silly</t>
  </si>
  <si>
    <t>stormy</t>
  </si>
  <si>
    <t>survey</t>
  </si>
  <si>
    <t>teacher</t>
  </si>
  <si>
    <t>tiny</t>
  </si>
  <si>
    <t>traffic</t>
  </si>
  <si>
    <t>very</t>
  </si>
  <si>
    <t>village</t>
  </si>
  <si>
    <t>windy</t>
  </si>
  <si>
    <t>writer</t>
  </si>
  <si>
    <t>camera</t>
  </si>
  <si>
    <t>engineer</t>
  </si>
  <si>
    <t>evidence</t>
  </si>
  <si>
    <t>musician</t>
  </si>
  <si>
    <t>population</t>
  </si>
  <si>
    <t>more</t>
  </si>
  <si>
    <t>special</t>
  </si>
  <si>
    <t>China</t>
  </si>
  <si>
    <t>are</t>
  </si>
  <si>
    <t>goat</t>
  </si>
  <si>
    <t>pear</t>
  </si>
  <si>
    <t>puppy</t>
  </si>
  <si>
    <t>joyful</t>
  </si>
  <si>
    <t>pasta</t>
  </si>
  <si>
    <t>loving</t>
  </si>
  <si>
    <t>cookie</t>
  </si>
  <si>
    <t>little</t>
  </si>
  <si>
    <t>Paris</t>
  </si>
  <si>
    <t>cranky</t>
  </si>
  <si>
    <t>programmer</t>
  </si>
  <si>
    <t>calves</t>
  </si>
  <si>
    <t>chose</t>
  </si>
  <si>
    <t>chunk</t>
  </si>
  <si>
    <t>crumb</t>
  </si>
  <si>
    <t>fed</t>
  </si>
  <si>
    <t>feet</t>
  </si>
  <si>
    <t>finch</t>
  </si>
  <si>
    <t>frigid</t>
  </si>
  <si>
    <t>frog</t>
  </si>
  <si>
    <t>gave</t>
  </si>
  <si>
    <t>got</t>
  </si>
  <si>
    <t>lab</t>
  </si>
  <si>
    <t>manx</t>
  </si>
  <si>
    <t>mom</t>
  </si>
  <si>
    <t>mutt</t>
  </si>
  <si>
    <t>newt</t>
  </si>
  <si>
    <t>odd</t>
  </si>
  <si>
    <t>passed</t>
  </si>
  <si>
    <t>pug</t>
  </si>
  <si>
    <t>quite</t>
  </si>
  <si>
    <t>said</t>
  </si>
  <si>
    <t>sat</t>
  </si>
  <si>
    <t>schools</t>
  </si>
  <si>
    <t>slink</t>
  </si>
  <si>
    <t>snake</t>
  </si>
  <si>
    <t>sprint</t>
  </si>
  <si>
    <t>stores</t>
  </si>
  <si>
    <t>tally</t>
  </si>
  <si>
    <t>toad</t>
  </si>
  <si>
    <t>took</t>
  </si>
  <si>
    <t>tours</t>
  </si>
  <si>
    <t>weird</t>
  </si>
  <si>
    <t>were</t>
  </si>
  <si>
    <t>what</t>
  </si>
  <si>
    <t>yes</t>
  </si>
  <si>
    <t>Ali</t>
  </si>
  <si>
    <t>Amy</t>
  </si>
  <si>
    <t>Asia</t>
  </si>
  <si>
    <t>active</t>
  </si>
  <si>
    <t>Adams</t>
  </si>
  <si>
    <t>Alice</t>
  </si>
  <si>
    <t>Allen</t>
  </si>
  <si>
    <t>Alvin</t>
  </si>
  <si>
    <t>Andrew</t>
  </si>
  <si>
    <t>Andrews</t>
  </si>
  <si>
    <t>Archer</t>
  </si>
  <si>
    <t>arid</t>
  </si>
  <si>
    <t>Arnold</t>
  </si>
  <si>
    <t>arrived</t>
  </si>
  <si>
    <t>Arthur</t>
  </si>
  <si>
    <t>Armstrong</t>
  </si>
  <si>
    <t>asphalt</t>
  </si>
  <si>
    <t>Ashland</t>
  </si>
  <si>
    <t>Ashley</t>
  </si>
  <si>
    <t>Atkins</t>
  </si>
  <si>
    <t>Audi</t>
  </si>
  <si>
    <t>Austin</t>
  </si>
  <si>
    <t>Baker</t>
  </si>
  <si>
    <t>backpack</t>
  </si>
  <si>
    <t>Bailey</t>
  </si>
  <si>
    <t>Ballard</t>
  </si>
  <si>
    <t>Baldwin</t>
  </si>
  <si>
    <t>Barnett</t>
  </si>
  <si>
    <t>Barrett</t>
  </si>
  <si>
    <t>Barry</t>
  </si>
  <si>
    <t>Barclay</t>
  </si>
  <si>
    <t>Bartlett</t>
  </si>
  <si>
    <t>Bauer</t>
  </si>
  <si>
    <t>Baxter</t>
  </si>
  <si>
    <t>before</t>
  </si>
  <si>
    <t>beagle</t>
  </si>
  <si>
    <t>Becker</t>
  </si>
  <si>
    <t>Bennett</t>
  </si>
  <si>
    <t>Benson</t>
  </si>
  <si>
    <t>Benton</t>
  </si>
  <si>
    <t>Bentley</t>
  </si>
  <si>
    <t>Bernard</t>
  </si>
  <si>
    <t>Betty</t>
  </si>
  <si>
    <t>bizarre</t>
  </si>
  <si>
    <t>Bianca</t>
  </si>
  <si>
    <t>biking</t>
  </si>
  <si>
    <t>Birdie</t>
  </si>
  <si>
    <t>Blackburn</t>
  </si>
  <si>
    <t>Blackwell</t>
  </si>
  <si>
    <t>Blanchard</t>
  </si>
  <si>
    <t>blessed</t>
  </si>
  <si>
    <t>boating</t>
  </si>
  <si>
    <t>Bobby</t>
  </si>
  <si>
    <t>bobtail</t>
  </si>
  <si>
    <t>Bolton</t>
  </si>
  <si>
    <t>Bordeaux</t>
  </si>
  <si>
    <t>Bowen</t>
  </si>
  <si>
    <t>Bowers</t>
  </si>
  <si>
    <t>boxer</t>
  </si>
  <si>
    <t>Boyer</t>
  </si>
  <si>
    <t>Brady</t>
  </si>
  <si>
    <t>Bradford</t>
  </si>
  <si>
    <t>Bradley</t>
  </si>
  <si>
    <t>Bradshaw</t>
  </si>
  <si>
    <t>Brandon</t>
  </si>
  <si>
    <t>Brenda</t>
  </si>
  <si>
    <t>Brennan</t>
  </si>
  <si>
    <t>Brewer</t>
  </si>
  <si>
    <t>Brian</t>
  </si>
  <si>
    <t>Bridges</t>
  </si>
  <si>
    <t>Brighton</t>
  </si>
  <si>
    <t>Browning</t>
  </si>
  <si>
    <t>Bryan</t>
  </si>
  <si>
    <t>Bryant</t>
  </si>
  <si>
    <t>Buckley</t>
  </si>
  <si>
    <t>bulldog</t>
  </si>
  <si>
    <t>Burnett</t>
  </si>
  <si>
    <t>Burton</t>
  </si>
  <si>
    <t>Butler</t>
  </si>
  <si>
    <t>Casey</t>
  </si>
  <si>
    <t>Calhoun</t>
  </si>
  <si>
    <t>Calvin</t>
  </si>
  <si>
    <t>Caldwell</t>
  </si>
  <si>
    <t>Campos</t>
  </si>
  <si>
    <t>Campbell</t>
  </si>
  <si>
    <t>Candy</t>
  </si>
  <si>
    <t>Carey</t>
  </si>
  <si>
    <t>Carol</t>
  </si>
  <si>
    <t>Carroll</t>
  </si>
  <si>
    <t>Carson</t>
  </si>
  <si>
    <t>Carter</t>
  </si>
  <si>
    <t>careful</t>
  </si>
  <si>
    <t>Carlson</t>
  </si>
  <si>
    <t>Castro</t>
  </si>
  <si>
    <t>Chaney</t>
  </si>
  <si>
    <t>Chavez</t>
  </si>
  <si>
    <t>Chambers</t>
  </si>
  <si>
    <t>Chapman</t>
  </si>
  <si>
    <t>charming</t>
  </si>
  <si>
    <t>Chaucer</t>
  </si>
  <si>
    <t>cheerful</t>
  </si>
  <si>
    <t>Cheryl</t>
  </si>
  <si>
    <t>childish</t>
  </si>
  <si>
    <t>Christine</t>
  </si>
  <si>
    <t>chubby</t>
  </si>
  <si>
    <t>Clayton</t>
  </si>
  <si>
    <t>Cohen</t>
  </si>
  <si>
    <t>collie</t>
  </si>
  <si>
    <t>Collins</t>
  </si>
  <si>
    <t>Coleman</t>
  </si>
  <si>
    <t>Compton</t>
  </si>
  <si>
    <t>Connor</t>
  </si>
  <si>
    <t>Conrad</t>
  </si>
  <si>
    <t>Conway</t>
  </si>
  <si>
    <t>Cooley</t>
  </si>
  <si>
    <t>Cooper</t>
  </si>
  <si>
    <t>corgi</t>
  </si>
  <si>
    <t>Cortez</t>
  </si>
  <si>
    <t>Cosmo</t>
  </si>
  <si>
    <t>countless</t>
  </si>
  <si>
    <t>covered</t>
  </si>
  <si>
    <t>Crawford</t>
  </si>
  <si>
    <t>Crosby</t>
  </si>
  <si>
    <t>Cummings</t>
  </si>
  <si>
    <t>Curry</t>
  </si>
  <si>
    <t>Curtis</t>
  </si>
  <si>
    <t>David</t>
  </si>
  <si>
    <t>Davies</t>
  </si>
  <si>
    <t>Davis</t>
  </si>
  <si>
    <t>dachshund</t>
  </si>
  <si>
    <t>Dallas</t>
  </si>
  <si>
    <t>Daniel</t>
  </si>
  <si>
    <t>Daniels</t>
  </si>
  <si>
    <t>Daphne</t>
  </si>
  <si>
    <t>daring</t>
  </si>
  <si>
    <t>Dawson</t>
  </si>
  <si>
    <t>Denise</t>
  </si>
  <si>
    <t>Debra</t>
  </si>
  <si>
    <t>Dennis</t>
  </si>
  <si>
    <t>dentist</t>
  </si>
  <si>
    <t>Diane</t>
  </si>
  <si>
    <t>Diaz</t>
  </si>
  <si>
    <t>Dickson</t>
  </si>
  <si>
    <t>Dillon</t>
  </si>
  <si>
    <t>dispensed</t>
  </si>
  <si>
    <t>Dixon</t>
  </si>
  <si>
    <t>Doris</t>
  </si>
  <si>
    <t>Donald</t>
  </si>
  <si>
    <t>Dorsey</t>
  </si>
  <si>
    <t>doting</t>
  </si>
  <si>
    <t>Douglas</t>
  </si>
  <si>
    <t>dreaming</t>
  </si>
  <si>
    <t>drizzly</t>
  </si>
  <si>
    <t>Dudley</t>
  </si>
  <si>
    <t>Duffy</t>
  </si>
  <si>
    <t>Duncan</t>
  </si>
  <si>
    <t>Durham</t>
  </si>
  <si>
    <t>Dylan</t>
  </si>
  <si>
    <t>Ethan</t>
  </si>
  <si>
    <t>Eaton</t>
  </si>
  <si>
    <t>Edward</t>
  </si>
  <si>
    <t>Edwards</t>
  </si>
  <si>
    <t>Ellis</t>
  </si>
  <si>
    <t>Elton</t>
  </si>
  <si>
    <t>Elwood</t>
  </si>
  <si>
    <t>eldest</t>
  </si>
  <si>
    <t>Emma</t>
  </si>
  <si>
    <t>Eric</t>
  </si>
  <si>
    <t>Ernie</t>
  </si>
  <si>
    <t>Estes</t>
  </si>
  <si>
    <t>Eugene</t>
  </si>
  <si>
    <t>Evans</t>
  </si>
  <si>
    <t>Evelyn</t>
  </si>
  <si>
    <t>Ewing</t>
  </si>
  <si>
    <t>Farley</t>
  </si>
  <si>
    <t>Farrell</t>
  </si>
  <si>
    <t>Faulkner</t>
  </si>
  <si>
    <t>Felix</t>
  </si>
  <si>
    <t>feisty</t>
  </si>
  <si>
    <t>ferret</t>
  </si>
  <si>
    <t>Finley</t>
  </si>
  <si>
    <t>Fischer</t>
  </si>
  <si>
    <t>Fisher</t>
  </si>
  <si>
    <t>Fleming</t>
  </si>
  <si>
    <t>Fletcher</t>
  </si>
  <si>
    <t>Flores</t>
  </si>
  <si>
    <t>Foley</t>
  </si>
  <si>
    <t>Fowler</t>
  </si>
  <si>
    <t>Frazier</t>
  </si>
  <si>
    <t>fragile</t>
  </si>
  <si>
    <t>Frances</t>
  </si>
  <si>
    <t>Francis</t>
  </si>
  <si>
    <t>Franco</t>
  </si>
  <si>
    <t>Franklin</t>
  </si>
  <si>
    <t>Fuller</t>
  </si>
  <si>
    <t>Gamble</t>
  </si>
  <si>
    <t>Garner</t>
  </si>
  <si>
    <t>Garrett</t>
  </si>
  <si>
    <t>Gary</t>
  </si>
  <si>
    <t>Gardner</t>
  </si>
  <si>
    <t>gentle</t>
  </si>
  <si>
    <t>Gentry</t>
  </si>
  <si>
    <t>Gerald</t>
  </si>
  <si>
    <t>gerbil</t>
  </si>
  <si>
    <t>Gibson</t>
  </si>
  <si>
    <t>gifted</t>
  </si>
  <si>
    <t>giggly</t>
  </si>
  <si>
    <t>girly</t>
  </si>
  <si>
    <t>Golden</t>
  </si>
  <si>
    <t>goldfish</t>
  </si>
  <si>
    <t>Gordon</t>
  </si>
  <si>
    <t>grabber</t>
  </si>
  <si>
    <t>greyhound</t>
  </si>
  <si>
    <t>Griffin</t>
  </si>
  <si>
    <t>Griffith</t>
  </si>
  <si>
    <t>growing</t>
  </si>
  <si>
    <t>Guinness</t>
  </si>
  <si>
    <t>guppy</t>
  </si>
  <si>
    <t>Hammond</t>
  </si>
  <si>
    <t>hamster</t>
  </si>
  <si>
    <t>Hampton</t>
  </si>
  <si>
    <t>Hancock</t>
  </si>
  <si>
    <t>Hanna</t>
  </si>
  <si>
    <t>Hannah</t>
  </si>
  <si>
    <t>Hansen</t>
  </si>
  <si>
    <t>Hanson</t>
  </si>
  <si>
    <t>handed</t>
  </si>
  <si>
    <t>Hardin</t>
  </si>
  <si>
    <t>Harding</t>
  </si>
  <si>
    <t>Harold</t>
  </si>
  <si>
    <t>Harper</t>
  </si>
  <si>
    <t>Harris</t>
  </si>
  <si>
    <t>Harvey</t>
  </si>
  <si>
    <t>Hatfield</t>
  </si>
  <si>
    <t>Hawkins</t>
  </si>
  <si>
    <t>Hayden</t>
  </si>
  <si>
    <t>Helen</t>
  </si>
  <si>
    <t>Hendricks</t>
  </si>
  <si>
    <t>Hendrix</t>
  </si>
  <si>
    <t>Henry</t>
  </si>
  <si>
    <t>Hensley</t>
  </si>
  <si>
    <t>Herman</t>
  </si>
  <si>
    <t>Hershey</t>
  </si>
  <si>
    <t>Hester</t>
  </si>
  <si>
    <t>hightail</t>
  </si>
  <si>
    <t>hiking</t>
  </si>
  <si>
    <t>Hinton</t>
  </si>
  <si>
    <t>Hogan</t>
  </si>
  <si>
    <t>Hodges</t>
  </si>
  <si>
    <t>Hoffman</t>
  </si>
  <si>
    <t>Holden</t>
  </si>
  <si>
    <t>Holly</t>
  </si>
  <si>
    <t>Hoover</t>
  </si>
  <si>
    <t>Hopkins</t>
  </si>
  <si>
    <t>Houston</t>
  </si>
  <si>
    <t>houses</t>
  </si>
  <si>
    <t>Howard</t>
  </si>
  <si>
    <t>Howell</t>
  </si>
  <si>
    <t>humid</t>
  </si>
  <si>
    <t>Hubbard</t>
  </si>
  <si>
    <t>Hudson</t>
  </si>
  <si>
    <t>Huerta</t>
  </si>
  <si>
    <t>Humphrey</t>
  </si>
  <si>
    <t>Iris</t>
  </si>
  <si>
    <t>Ingram</t>
  </si>
  <si>
    <t>Irwin</t>
  </si>
  <si>
    <t>Jacob</t>
  </si>
  <si>
    <t>Janet</t>
  </si>
  <si>
    <t>Jason</t>
  </si>
  <si>
    <t>Jackson</t>
  </si>
  <si>
    <t>Janice</t>
  </si>
  <si>
    <t>Jasmine</t>
  </si>
  <si>
    <t>Jeffrey</t>
  </si>
  <si>
    <t>Jenkins</t>
  </si>
  <si>
    <t>Jenne</t>
  </si>
  <si>
    <t>Jennings</t>
  </si>
  <si>
    <t>Jensen</t>
  </si>
  <si>
    <t>Jerry</t>
  </si>
  <si>
    <t>Jesse</t>
  </si>
  <si>
    <t>Joan</t>
  </si>
  <si>
    <t>Johnson</t>
  </si>
  <si>
    <t>Johnston</t>
  </si>
  <si>
    <t>joyous</t>
  </si>
  <si>
    <t>Judith</t>
  </si>
  <si>
    <t>Judy</t>
  </si>
  <si>
    <t>Julie</t>
  </si>
  <si>
    <t>Julia</t>
  </si>
  <si>
    <t>Karen</t>
  </si>
  <si>
    <t>Kathleen</t>
  </si>
  <si>
    <t>Kathryn</t>
  </si>
  <si>
    <t>Kaufman</t>
  </si>
  <si>
    <t>Keller</t>
  </si>
  <si>
    <t>Kenneth</t>
  </si>
  <si>
    <t>Kevin</t>
  </si>
  <si>
    <t>Kingston</t>
  </si>
  <si>
    <t>kitten</t>
  </si>
  <si>
    <t>Kramer</t>
  </si>
  <si>
    <t>Landon</t>
  </si>
  <si>
    <t>Larry</t>
  </si>
  <si>
    <t>Laura</t>
  </si>
  <si>
    <t>Lawrence</t>
  </si>
  <si>
    <t>Lawson</t>
  </si>
  <si>
    <t>Leblanc</t>
  </si>
  <si>
    <t>Leon</t>
  </si>
  <si>
    <t>Levine</t>
  </si>
  <si>
    <t>Levy</t>
  </si>
  <si>
    <t>Leonard</t>
  </si>
  <si>
    <t>Lester</t>
  </si>
  <si>
    <t>Linus</t>
  </si>
  <si>
    <t>Lisa</t>
  </si>
  <si>
    <t>Linda</t>
  </si>
  <si>
    <t>Lindsey</t>
  </si>
  <si>
    <t>lizard</t>
  </si>
  <si>
    <t>Logan</t>
  </si>
  <si>
    <t>Lola</t>
  </si>
  <si>
    <t>Louis</t>
  </si>
  <si>
    <t>Luca</t>
  </si>
  <si>
    <t>Lucas</t>
  </si>
  <si>
    <t>Lucy</t>
  </si>
  <si>
    <t>Luna</t>
  </si>
  <si>
    <t>Lyons</t>
  </si>
  <si>
    <t>Malone</t>
  </si>
  <si>
    <t>mama</t>
  </si>
  <si>
    <t>Marie</t>
  </si>
  <si>
    <t>Mason</t>
  </si>
  <si>
    <t>Mayer</t>
  </si>
  <si>
    <t>Mahlon</t>
  </si>
  <si>
    <t>Manning</t>
  </si>
  <si>
    <t>many</t>
  </si>
  <si>
    <t>Marble</t>
  </si>
  <si>
    <t>Marshall</t>
  </si>
  <si>
    <t>Martha</t>
  </si>
  <si>
    <t>Martin</t>
  </si>
  <si>
    <t>Massey</t>
  </si>
  <si>
    <t>mastiff</t>
  </si>
  <si>
    <t>Matthew</t>
  </si>
  <si>
    <t>Matthews</t>
  </si>
  <si>
    <t>Mathis</t>
  </si>
  <si>
    <t>Maxwell</t>
  </si>
  <si>
    <t>maybe</t>
  </si>
  <si>
    <t>Mayo</t>
  </si>
  <si>
    <t>Meyer</t>
  </si>
  <si>
    <t>Mia</t>
  </si>
  <si>
    <t>Michael</t>
  </si>
  <si>
    <t>Milan</t>
  </si>
  <si>
    <t>Mira</t>
  </si>
  <si>
    <t>Mischa</t>
  </si>
  <si>
    <t>Miller</t>
  </si>
  <si>
    <t>Mitzi</t>
  </si>
  <si>
    <t>Mitchell</t>
  </si>
  <si>
    <t>Monet</t>
  </si>
  <si>
    <t>Moses</t>
  </si>
  <si>
    <t>Mozart</t>
  </si>
  <si>
    <t>Monroe</t>
  </si>
  <si>
    <t>Morgan</t>
  </si>
  <si>
    <t>Morris</t>
  </si>
  <si>
    <t>morsel</t>
  </si>
  <si>
    <t>Morton</t>
  </si>
  <si>
    <t>Mosley</t>
  </si>
  <si>
    <t>Mullins</t>
  </si>
  <si>
    <t>Murray</t>
  </si>
  <si>
    <t>Nathan</t>
  </si>
  <si>
    <t>Nancy</t>
  </si>
  <si>
    <t>Newman</t>
  </si>
  <si>
    <t>Nicole</t>
  </si>
  <si>
    <t>Nielsen</t>
  </si>
  <si>
    <t>Nixon</t>
  </si>
  <si>
    <t>Noah</t>
  </si>
  <si>
    <t>Nolan</t>
  </si>
  <si>
    <t>Norman</t>
  </si>
  <si>
    <t>Norris</t>
  </si>
  <si>
    <t>Norton</t>
  </si>
  <si>
    <t>Otis</t>
  </si>
  <si>
    <t>Osborn</t>
  </si>
  <si>
    <t>Osborne</t>
  </si>
  <si>
    <t>Owen</t>
  </si>
  <si>
    <t>Owens</t>
  </si>
  <si>
    <t>Ozzie</t>
  </si>
  <si>
    <t>papa</t>
  </si>
  <si>
    <t>Paisley</t>
  </si>
  <si>
    <t>Palmer</t>
  </si>
  <si>
    <t>Parker</t>
  </si>
  <si>
    <t>Parrish</t>
  </si>
  <si>
    <t>parrot</t>
  </si>
  <si>
    <t>Parsons</t>
  </si>
  <si>
    <t>Patrick</t>
  </si>
  <si>
    <t>Patton</t>
  </si>
  <si>
    <t>Peter</t>
  </si>
  <si>
    <t>Peters</t>
  </si>
  <si>
    <t>Pearson</t>
  </si>
  <si>
    <t>Perkins</t>
  </si>
  <si>
    <t>Perry</t>
  </si>
  <si>
    <t>Persia</t>
  </si>
  <si>
    <t>Philip</t>
  </si>
  <si>
    <t>Phillips</t>
  </si>
  <si>
    <t>Pinot</t>
  </si>
  <si>
    <t>Pineville</t>
  </si>
  <si>
    <t>playful</t>
  </si>
  <si>
    <t>Ponce</t>
  </si>
  <si>
    <t>poodle</t>
  </si>
  <si>
    <t>Potter</t>
  </si>
  <si>
    <t>Powell</t>
  </si>
  <si>
    <t>precious</t>
  </si>
  <si>
    <t>preserved</t>
  </si>
  <si>
    <t>Preston</t>
  </si>
  <si>
    <t>Pruitt</t>
  </si>
  <si>
    <t>puny</t>
  </si>
  <si>
    <t>Rachel</t>
  </si>
  <si>
    <t>Rainer</t>
  </si>
  <si>
    <t>Ramsey</t>
  </si>
  <si>
    <t>Randolph</t>
  </si>
  <si>
    <t>Randy</t>
  </si>
  <si>
    <t>Raymond</t>
  </si>
  <si>
    <t>recent</t>
  </si>
  <si>
    <t>retrieved</t>
  </si>
  <si>
    <t>Redford</t>
  </si>
  <si>
    <t>Reynolds</t>
  </si>
  <si>
    <t>Richard</t>
  </si>
  <si>
    <t>Riley</t>
  </si>
  <si>
    <t>Richards</t>
  </si>
  <si>
    <t>Richmond</t>
  </si>
  <si>
    <t>Rivers</t>
  </si>
  <si>
    <t>Robert</t>
  </si>
  <si>
    <t>Rojas</t>
  </si>
  <si>
    <t>Roy</t>
  </si>
  <si>
    <t>Robbins</t>
  </si>
  <si>
    <t>Rodgers</t>
  </si>
  <si>
    <t>Roger</t>
  </si>
  <si>
    <t>Rogers</t>
  </si>
  <si>
    <t>Roxie</t>
  </si>
  <si>
    <t>Rufus</t>
  </si>
  <si>
    <t>ruler</t>
  </si>
  <si>
    <t>Russell</t>
  </si>
  <si>
    <t>Sarah</t>
  </si>
  <si>
    <t>Sampson</t>
  </si>
  <si>
    <t>Sandra</t>
  </si>
  <si>
    <t>Santos</t>
  </si>
  <si>
    <t>Sara</t>
  </si>
  <si>
    <t>sassy</t>
  </si>
  <si>
    <t>satchel</t>
  </si>
  <si>
    <t>Savage</t>
  </si>
  <si>
    <t>scamper</t>
  </si>
  <si>
    <t>scissors</t>
  </si>
  <si>
    <t>Scotty</t>
  </si>
  <si>
    <t>Scranton</t>
  </si>
  <si>
    <t>Sellers</t>
  </si>
  <si>
    <t>selfish</t>
  </si>
  <si>
    <t>Sharon</t>
  </si>
  <si>
    <t>Shannon</t>
  </si>
  <si>
    <t>Shasta</t>
  </si>
  <si>
    <t>Sheba</t>
  </si>
  <si>
    <t>Shelton</t>
  </si>
  <si>
    <t>Shepard</t>
  </si>
  <si>
    <t>Sherman</t>
  </si>
  <si>
    <t>Shirley</t>
  </si>
  <si>
    <t>Silas</t>
  </si>
  <si>
    <t>Simon</t>
  </si>
  <si>
    <t>Skinner</t>
  </si>
  <si>
    <t>slither</t>
  </si>
  <si>
    <t>smiling</t>
  </si>
  <si>
    <t>Smitty</t>
  </si>
  <si>
    <t>social</t>
  </si>
  <si>
    <t>Spencer</t>
  </si>
  <si>
    <t>spotted</t>
  </si>
  <si>
    <t>spunky</t>
  </si>
  <si>
    <t>Stafford</t>
  </si>
  <si>
    <t>Stanley</t>
  </si>
  <si>
    <t>Stanton</t>
  </si>
  <si>
    <t>Stephen</t>
  </si>
  <si>
    <t>Stephens</t>
  </si>
  <si>
    <t>Steven</t>
  </si>
  <si>
    <t>Stevens</t>
  </si>
  <si>
    <t>Stewart</t>
  </si>
  <si>
    <t>Strickland</t>
  </si>
  <si>
    <t>Stuart</t>
  </si>
  <si>
    <t>stubborn</t>
  </si>
  <si>
    <t>Susan</t>
  </si>
  <si>
    <t>Sutton</t>
  </si>
  <si>
    <t>Swanson</t>
  </si>
  <si>
    <t>tablet</t>
  </si>
  <si>
    <t>Taylor</t>
  </si>
  <si>
    <t>teeny</t>
  </si>
  <si>
    <t>Thomas</t>
  </si>
  <si>
    <t>Thompson</t>
  </si>
  <si>
    <t>Thornton</t>
  </si>
  <si>
    <t>tiptoe</t>
  </si>
  <si>
    <t>toucan</t>
  </si>
  <si>
    <t>transferred</t>
  </si>
  <si>
    <t>Turner</t>
  </si>
  <si>
    <t>turtle</t>
  </si>
  <si>
    <t>Tyler</t>
  </si>
  <si>
    <t>umpteen</t>
  </si>
  <si>
    <t>Vargas</t>
  </si>
  <si>
    <t>Vega</t>
  </si>
  <si>
    <t>Vincent</t>
  </si>
  <si>
    <t>Wagner</t>
  </si>
  <si>
    <t>Wallace</t>
  </si>
  <si>
    <t>Waller</t>
  </si>
  <si>
    <t>Walter</t>
  </si>
  <si>
    <t>Walters</t>
  </si>
  <si>
    <t>Walton</t>
  </si>
  <si>
    <t>Warner</t>
  </si>
  <si>
    <t>Warren</t>
  </si>
  <si>
    <t>Watkins</t>
  </si>
  <si>
    <t>Watson</t>
  </si>
  <si>
    <t>Webster</t>
  </si>
  <si>
    <t>Werner</t>
  </si>
  <si>
    <t>Wheeler</t>
  </si>
  <si>
    <t>Whitney</t>
  </si>
  <si>
    <t>Whitehead</t>
  </si>
  <si>
    <t>Wiley</t>
  </si>
  <si>
    <t>Wilbur</t>
  </si>
  <si>
    <t>Wilcox</t>
  </si>
  <si>
    <t>Wilkins</t>
  </si>
  <si>
    <t>William</t>
  </si>
  <si>
    <t>Williams</t>
  </si>
  <si>
    <t>Willie</t>
  </si>
  <si>
    <t>Willis</t>
  </si>
  <si>
    <t>Wilson</t>
  </si>
  <si>
    <t>wily</t>
  </si>
  <si>
    <t>Winnie</t>
  </si>
  <si>
    <t>Winters</t>
  </si>
  <si>
    <t>withdrew</t>
  </si>
  <si>
    <t>Woodward</t>
  </si>
  <si>
    <t>Wyatt</t>
  </si>
  <si>
    <t>Zelda</t>
  </si>
  <si>
    <t>Alexis</t>
  </si>
  <si>
    <t>Amanda</t>
  </si>
  <si>
    <t>amazing</t>
  </si>
  <si>
    <t>Avery</t>
  </si>
  <si>
    <t>Avila</t>
  </si>
  <si>
    <t>abnormal</t>
  </si>
  <si>
    <t>Allison</t>
  </si>
  <si>
    <t>Andersen</t>
  </si>
  <si>
    <t>Anderson</t>
  </si>
  <si>
    <t>Andrea</t>
  </si>
  <si>
    <t>Angela</t>
  </si>
  <si>
    <t>angelfish</t>
  </si>
  <si>
    <t>angelic</t>
  </si>
  <si>
    <t>Anthony</t>
  </si>
  <si>
    <t>Atkinson</t>
  </si>
  <si>
    <t>attentive</t>
  </si>
  <si>
    <t>athletic</t>
  </si>
  <si>
    <t>banana</t>
  </si>
  <si>
    <t>Barbara</t>
  </si>
  <si>
    <t>beloved</t>
  </si>
  <si>
    <t>Beaverton</t>
  </si>
  <si>
    <t>beautiful</t>
  </si>
  <si>
    <t>Bellatrix</t>
  </si>
  <si>
    <t>Benjamin</t>
  </si>
  <si>
    <t>Beverly</t>
  </si>
  <si>
    <t>Biloxi</t>
  </si>
  <si>
    <t>Brittany</t>
  </si>
  <si>
    <t>Buchanan</t>
  </si>
  <si>
    <t>Cabrera</t>
  </si>
  <si>
    <t>Camacho</t>
  </si>
  <si>
    <t>Cameron</t>
  </si>
  <si>
    <t>carefully</t>
  </si>
  <si>
    <t>Castillo</t>
  </si>
  <si>
    <t>Catherine</t>
  </si>
  <si>
    <t>Cervantes</t>
  </si>
  <si>
    <t>cherubic</t>
  </si>
  <si>
    <t>Christina</t>
  </si>
  <si>
    <t>Christopher</t>
  </si>
  <si>
    <t>collected</t>
  </si>
  <si>
    <t>compulsive</t>
  </si>
  <si>
    <t>connected</t>
  </si>
  <si>
    <t>Cordova</t>
  </si>
  <si>
    <t>Cynthia</t>
  </si>
  <si>
    <t>Daira</t>
  </si>
  <si>
    <t>Davidson</t>
  </si>
  <si>
    <t>Davenport</t>
  </si>
  <si>
    <t>decided</t>
  </si>
  <si>
    <t>delicious</t>
  </si>
  <si>
    <t>Delilah</t>
  </si>
  <si>
    <t>delightful</t>
  </si>
  <si>
    <t>determined</t>
  </si>
  <si>
    <t>Deborah</t>
  </si>
  <si>
    <t>Delgado</t>
  </si>
  <si>
    <t>delicate</t>
  </si>
  <si>
    <t>Diana</t>
  </si>
  <si>
    <t>different</t>
  </si>
  <si>
    <t>Dorothy</t>
  </si>
  <si>
    <t>dramatic</t>
  </si>
  <si>
    <t>erosion</t>
  </si>
  <si>
    <t>Elliott</t>
  </si>
  <si>
    <t>Ellison</t>
  </si>
  <si>
    <t>Emily</t>
  </si>
  <si>
    <t>Everett</t>
  </si>
  <si>
    <t>exploring</t>
  </si>
  <si>
    <t>extremely</t>
  </si>
  <si>
    <t>Ferguson</t>
  </si>
  <si>
    <t>finally</t>
  </si>
  <si>
    <t>Fiona</t>
  </si>
  <si>
    <t>Fitzgerald</t>
  </si>
  <si>
    <t>Frederick</t>
  </si>
  <si>
    <t>Gabriel</t>
  </si>
  <si>
    <t>Gallegos</t>
  </si>
  <si>
    <t>Galloway</t>
  </si>
  <si>
    <t>Gillespie</t>
  </si>
  <si>
    <t>Gonzales</t>
  </si>
  <si>
    <t>Gregory</t>
  </si>
  <si>
    <t>Guerrero</t>
  </si>
  <si>
    <t>Hamilton</t>
  </si>
  <si>
    <t>Harrison</t>
  </si>
  <si>
    <t>Henderson</t>
  </si>
  <si>
    <t>Herrera</t>
  </si>
  <si>
    <t>huggable</t>
  </si>
  <si>
    <t>Hutchinson</t>
  </si>
  <si>
    <t>iguana</t>
  </si>
  <si>
    <t>immature</t>
  </si>
  <si>
    <t>impulsive</t>
  </si>
  <si>
    <t>Indira</t>
  </si>
  <si>
    <t>innocent</t>
  </si>
  <si>
    <t>inspiring</t>
  </si>
  <si>
    <t>Jacqueline</t>
  </si>
  <si>
    <t>Jefferson</t>
  </si>
  <si>
    <t>Jennifer</t>
  </si>
  <si>
    <t>Jeremy</t>
  </si>
  <si>
    <t>Jessica</t>
  </si>
  <si>
    <t>Jonathan</t>
  </si>
  <si>
    <t>Joshua</t>
  </si>
  <si>
    <t>Katherine</t>
  </si>
  <si>
    <t>Kennedy</t>
  </si>
  <si>
    <t>Kimberly</t>
  </si>
  <si>
    <t>Larissa</t>
  </si>
  <si>
    <t>likeable</t>
  </si>
  <si>
    <t>Livingston</t>
  </si>
  <si>
    <t>Madonna</t>
  </si>
  <si>
    <t>Mateo</t>
  </si>
  <si>
    <t>Madison</t>
  </si>
  <si>
    <t>Margaret</t>
  </si>
  <si>
    <t>Marilyn</t>
  </si>
  <si>
    <t>meander</t>
  </si>
  <si>
    <t>Melissa</t>
  </si>
  <si>
    <t>Mendoza</t>
  </si>
  <si>
    <t>Mercedes</t>
  </si>
  <si>
    <t>Miranda</t>
  </si>
  <si>
    <t>Middleton</t>
  </si>
  <si>
    <t>mischievous</t>
  </si>
  <si>
    <t>Molina</t>
  </si>
  <si>
    <t>Morrison</t>
  </si>
  <si>
    <t>Murillo</t>
  </si>
  <si>
    <t>Natalie</t>
  </si>
  <si>
    <t>Nicholas</t>
  </si>
  <si>
    <t>Nicholson</t>
  </si>
  <si>
    <t>numerous</t>
  </si>
  <si>
    <t>Ochoa</t>
  </si>
  <si>
    <t>Orozco</t>
  </si>
  <si>
    <t>overcast</t>
  </si>
  <si>
    <t>obnoxious</t>
  </si>
  <si>
    <t>observant</t>
  </si>
  <si>
    <t>Oliver</t>
  </si>
  <si>
    <t>outgoing</t>
  </si>
  <si>
    <t>parental</t>
  </si>
  <si>
    <t>Patricia</t>
  </si>
  <si>
    <t>Paddington</t>
  </si>
  <si>
    <t>Pamela</t>
  </si>
  <si>
    <t>parakeet</t>
  </si>
  <si>
    <t>Patterson</t>
  </si>
  <si>
    <t>peculiar</t>
  </si>
  <si>
    <t>Pekingese</t>
  </si>
  <si>
    <t>Peterson</t>
  </si>
  <si>
    <t>persistent</t>
  </si>
  <si>
    <t>pharmacist</t>
  </si>
  <si>
    <t>physicist</t>
  </si>
  <si>
    <t>Picasso</t>
  </si>
  <si>
    <t>positive</t>
  </si>
  <si>
    <t>possibly</t>
  </si>
  <si>
    <t>precocious</t>
  </si>
  <si>
    <t>Ramona</t>
  </si>
  <si>
    <t>Rasmussen</t>
  </si>
  <si>
    <t>really</t>
  </si>
  <si>
    <t>Rebecca</t>
  </si>
  <si>
    <t>rebellious</t>
  </si>
  <si>
    <t>recently</t>
  </si>
  <si>
    <t>respectful</t>
  </si>
  <si>
    <t>Rivera</t>
  </si>
  <si>
    <t>Richardson</t>
  </si>
  <si>
    <t>Robinson</t>
  </si>
  <si>
    <t>Romeo</t>
  </si>
  <si>
    <t>Rosario</t>
  </si>
  <si>
    <t>Robertson</t>
  </si>
  <si>
    <t>Salinas</t>
  </si>
  <si>
    <t>Samantha</t>
  </si>
  <si>
    <t>Samuel</t>
  </si>
  <si>
    <t>Salazar</t>
  </si>
  <si>
    <t>Santana</t>
  </si>
  <si>
    <t>serious</t>
  </si>
  <si>
    <t>sensitive</t>
  </si>
  <si>
    <t>several</t>
  </si>
  <si>
    <t>slippery</t>
  </si>
  <si>
    <t>Solomon</t>
  </si>
  <si>
    <t>spirited</t>
  </si>
  <si>
    <t>Stephenson</t>
  </si>
  <si>
    <t>Stevenson</t>
  </si>
  <si>
    <t>Stephanie</t>
  </si>
  <si>
    <t>Sullivan</t>
  </si>
  <si>
    <t>Tallulah</t>
  </si>
  <si>
    <t>Teresa</t>
  </si>
  <si>
    <t>Theresa</t>
  </si>
  <si>
    <t>Timothy</t>
  </si>
  <si>
    <t>Trevino</t>
  </si>
  <si>
    <t>Trujillo</t>
  </si>
  <si>
    <t>unafraid</t>
  </si>
  <si>
    <t>Valencia</t>
  </si>
  <si>
    <t>Washington</t>
  </si>
  <si>
    <t>Whitaker</t>
  </si>
  <si>
    <t>Williamson</t>
  </si>
  <si>
    <t>wonderful</t>
  </si>
  <si>
    <t>Zamora</t>
  </si>
  <si>
    <t>adorable</t>
  </si>
  <si>
    <t>amazingly</t>
  </si>
  <si>
    <t>atypical</t>
  </si>
  <si>
    <t>adventurous</t>
  </si>
  <si>
    <t>apparently</t>
  </si>
  <si>
    <t>astonishing</t>
  </si>
  <si>
    <t>developing</t>
  </si>
  <si>
    <t>discoveries</t>
  </si>
  <si>
    <t>disrespectful</t>
  </si>
  <si>
    <t>economist</t>
  </si>
  <si>
    <t>energetic</t>
  </si>
  <si>
    <t>entertaining</t>
  </si>
  <si>
    <t>especially</t>
  </si>
  <si>
    <t>hilarious</t>
  </si>
  <si>
    <t>inquisitive</t>
  </si>
  <si>
    <t>intelligent</t>
  </si>
  <si>
    <t>irregular</t>
  </si>
  <si>
    <t>librarian</t>
  </si>
  <si>
    <t>personable</t>
  </si>
  <si>
    <t>psychologist</t>
  </si>
  <si>
    <t>ragamuffin</t>
  </si>
  <si>
    <t>salamander</t>
  </si>
  <si>
    <t>statistician</t>
  </si>
  <si>
    <t>troublemaking</t>
  </si>
  <si>
    <t>unusual</t>
  </si>
  <si>
    <t>zoologist</t>
  </si>
  <si>
    <t>disobedient</t>
  </si>
  <si>
    <t>innumerable</t>
  </si>
  <si>
    <t>mathematician</t>
  </si>
  <si>
    <t>opinionated</t>
  </si>
  <si>
    <t>pomeranian</t>
  </si>
  <si>
    <t>airedale</t>
  </si>
  <si>
    <t>akita</t>
  </si>
  <si>
    <t>Jordan</t>
  </si>
  <si>
    <t>taking pictures</t>
  </si>
  <si>
    <t>Spot</t>
  </si>
  <si>
    <t>?</t>
  </si>
  <si>
    <t>White</t>
  </si>
  <si>
    <t>Green</t>
  </si>
  <si>
    <t>Brown</t>
  </si>
  <si>
    <t>Black</t>
  </si>
  <si>
    <t>Alejo</t>
  </si>
  <si>
    <t>Yarissa</t>
  </si>
  <si>
    <t>Mike</t>
  </si>
  <si>
    <t>Smith</t>
  </si>
  <si>
    <t>Gonzalez</t>
  </si>
  <si>
    <t>Jones</t>
  </si>
  <si>
    <t>Garcia</t>
  </si>
  <si>
    <t>Rodriguez</t>
  </si>
  <si>
    <t>Martinez</t>
  </si>
  <si>
    <t>Hernandez</t>
  </si>
  <si>
    <t>Moore</t>
  </si>
  <si>
    <t>Lopez</t>
  </si>
  <si>
    <t>Lee</t>
  </si>
  <si>
    <t>Clark</t>
  </si>
  <si>
    <t>Lewis</t>
  </si>
  <si>
    <t>Walker</t>
  </si>
  <si>
    <t>Perez</t>
  </si>
  <si>
    <t>Hall</t>
  </si>
  <si>
    <t>Young</t>
  </si>
  <si>
    <t>Sanchez</t>
  </si>
  <si>
    <t>Wright</t>
  </si>
  <si>
    <t>King</t>
  </si>
  <si>
    <t>Scott</t>
  </si>
  <si>
    <t>Nelson</t>
  </si>
  <si>
    <t>Hill</t>
  </si>
  <si>
    <t>Ramirez</t>
  </si>
  <si>
    <t>Roberts</t>
  </si>
  <si>
    <t>Torres</t>
  </si>
  <si>
    <t>Nguyen</t>
  </si>
  <si>
    <t>Murphy</t>
  </si>
  <si>
    <t>Cook</t>
  </si>
  <si>
    <t>Reed</t>
  </si>
  <si>
    <t>Bell</t>
  </si>
  <si>
    <t>Gomez</t>
  </si>
  <si>
    <t>Kelly</t>
  </si>
  <si>
    <t>Ward</t>
  </si>
  <si>
    <t>Cox</t>
  </si>
  <si>
    <t>Wood</t>
  </si>
  <si>
    <t>Brooks</t>
  </si>
  <si>
    <t>Gray</t>
  </si>
  <si>
    <t>James</t>
  </si>
  <si>
    <t>Reyes</t>
  </si>
  <si>
    <t>Cruz</t>
  </si>
  <si>
    <t>Hughes</t>
  </si>
  <si>
    <t>Myers</t>
  </si>
  <si>
    <t>Long</t>
  </si>
  <si>
    <t>Foster</t>
  </si>
  <si>
    <t>Sanders</t>
  </si>
  <si>
    <t>Ross</t>
  </si>
  <si>
    <t>Morales</t>
  </si>
  <si>
    <t>Ortiz</t>
  </si>
  <si>
    <t>Gutierrez</t>
  </si>
  <si>
    <t>Barnes</t>
  </si>
  <si>
    <t>Simmons</t>
  </si>
  <si>
    <t>Graham</t>
  </si>
  <si>
    <t>Kim</t>
  </si>
  <si>
    <t>Alexander</t>
  </si>
  <si>
    <t>Ramos</t>
  </si>
  <si>
    <t>West</t>
  </si>
  <si>
    <t>Cole</t>
  </si>
  <si>
    <t>Hayes</t>
  </si>
  <si>
    <t>Ford</t>
  </si>
  <si>
    <t>Mcdonald</t>
  </si>
  <si>
    <t>Ruiz</t>
  </si>
  <si>
    <t>Wells</t>
  </si>
  <si>
    <t>Alvarez</t>
  </si>
  <si>
    <t>Woods</t>
  </si>
  <si>
    <t>Olson</t>
  </si>
  <si>
    <t>Webb</t>
  </si>
  <si>
    <t>Tucker</t>
  </si>
  <si>
    <t>Freeman</t>
  </si>
  <si>
    <t>Burns</t>
  </si>
  <si>
    <t>Vasquez</t>
  </si>
  <si>
    <t>Snyder</t>
  </si>
  <si>
    <t>Simpson</t>
  </si>
  <si>
    <t>Jimenez</t>
  </si>
  <si>
    <t>Porter</t>
  </si>
  <si>
    <t>Shaw</t>
  </si>
  <si>
    <t>Hunter</t>
  </si>
  <si>
    <t>Romero</t>
  </si>
  <si>
    <t>Hicks</t>
  </si>
  <si>
    <t>Hunt</t>
  </si>
  <si>
    <t>Holmes</t>
  </si>
  <si>
    <t>Stone</t>
  </si>
  <si>
    <t>Boyd</t>
  </si>
  <si>
    <t>Mills</t>
  </si>
  <si>
    <t>Fox</t>
  </si>
  <si>
    <t>Rose</t>
  </si>
  <si>
    <t>Rice</t>
  </si>
  <si>
    <t>Moreno</t>
  </si>
  <si>
    <t>Schmidt</t>
  </si>
  <si>
    <t>Patel</t>
  </si>
  <si>
    <t>Nichols</t>
  </si>
  <si>
    <t>Medina</t>
  </si>
  <si>
    <t>Ryan</t>
  </si>
  <si>
    <t>Fernandez</t>
  </si>
  <si>
    <t>Weaver</t>
  </si>
  <si>
    <t>Payne</t>
  </si>
  <si>
    <t>Kelley</t>
  </si>
  <si>
    <t>Dunn</t>
  </si>
  <si>
    <t>Pierce</t>
  </si>
  <si>
    <t>Tran</t>
  </si>
  <si>
    <t>Grant</t>
  </si>
  <si>
    <t>Hart</t>
  </si>
  <si>
    <t>Cunningham</t>
  </si>
  <si>
    <t>Knight</t>
  </si>
  <si>
    <t>Berry</t>
  </si>
  <si>
    <t>Ray</t>
  </si>
  <si>
    <t>Lane</t>
  </si>
  <si>
    <t>Carpenter</t>
  </si>
  <si>
    <t>Aguilar</t>
  </si>
  <si>
    <t>Silva</t>
  </si>
  <si>
    <t>Garza</t>
  </si>
  <si>
    <t>Larson</t>
  </si>
  <si>
    <t>George</t>
  </si>
  <si>
    <t>Greene</t>
  </si>
  <si>
    <t>Burke</t>
  </si>
  <si>
    <t>Guzman</t>
  </si>
  <si>
    <t>Munoz</t>
  </si>
  <si>
    <t>Jacobs</t>
  </si>
  <si>
    <t>Obrien</t>
  </si>
  <si>
    <t>Lynch</t>
  </si>
  <si>
    <t>Bishop</t>
  </si>
  <si>
    <t>Carr</t>
  </si>
  <si>
    <t>Mendez</t>
  </si>
  <si>
    <t>Gilbert</t>
  </si>
  <si>
    <t>Montgomery</t>
  </si>
  <si>
    <t>Dean</t>
  </si>
  <si>
    <t>Weber</t>
  </si>
  <si>
    <t>Sims</t>
  </si>
  <si>
    <t>Soto</t>
  </si>
  <si>
    <t>Mccoy</t>
  </si>
  <si>
    <t>Welch</t>
  </si>
  <si>
    <t>Chen</t>
  </si>
  <si>
    <t>Schultz</t>
  </si>
  <si>
    <t>Reid</t>
  </si>
  <si>
    <t>Fields</t>
  </si>
  <si>
    <t>Walsh</t>
  </si>
  <si>
    <t>Little</t>
  </si>
  <si>
    <t>Bowman</t>
  </si>
  <si>
    <t>Schneider</t>
  </si>
  <si>
    <t>Holland</t>
  </si>
  <si>
    <t>Wong</t>
  </si>
  <si>
    <t>Banks</t>
  </si>
  <si>
    <t>Valdez</t>
  </si>
  <si>
    <t>Pena</t>
  </si>
  <si>
    <t>Rios</t>
  </si>
  <si>
    <t>Sandoval</t>
  </si>
  <si>
    <t>Bates</t>
  </si>
  <si>
    <t>Alvarado</t>
  </si>
  <si>
    <t>Beck</t>
  </si>
  <si>
    <t>Ortega</t>
  </si>
  <si>
    <t>Wade</t>
  </si>
  <si>
    <t>Estrada</t>
  </si>
  <si>
    <t>Contreras</t>
  </si>
  <si>
    <t>Santiago</t>
  </si>
  <si>
    <t>Lambert</t>
  </si>
  <si>
    <t>Powers</t>
  </si>
  <si>
    <t>Nunez</t>
  </si>
  <si>
    <t>Craig</t>
  </si>
  <si>
    <t>Lowe</t>
  </si>
  <si>
    <t>Rhodes</t>
  </si>
  <si>
    <t>Byrd</t>
  </si>
  <si>
    <t>Maldonado</t>
  </si>
  <si>
    <t>Parks</t>
  </si>
  <si>
    <t>Mcdaniel</t>
  </si>
  <si>
    <t>Watts</t>
  </si>
  <si>
    <t>Barker</t>
  </si>
  <si>
    <t>Vaughn</t>
  </si>
  <si>
    <t>Vazquez</t>
  </si>
  <si>
    <t>Holt</t>
  </si>
  <si>
    <t>Schwartz</t>
  </si>
  <si>
    <t>Steele</t>
  </si>
  <si>
    <t>Neal</t>
  </si>
  <si>
    <t>Dominguez</t>
  </si>
  <si>
    <t>Horton</t>
  </si>
  <si>
    <t>Terry</t>
  </si>
  <si>
    <t>Wolfe</t>
  </si>
  <si>
    <t>Hale</t>
  </si>
  <si>
    <t>Graves</t>
  </si>
  <si>
    <t>Haynes</t>
  </si>
  <si>
    <t>Miles</t>
  </si>
  <si>
    <t>Park</t>
  </si>
  <si>
    <t>Padilla</t>
  </si>
  <si>
    <t>Bush</t>
  </si>
  <si>
    <t>Mccarthy</t>
  </si>
  <si>
    <t>Mann</t>
  </si>
  <si>
    <t>Zimmerman</t>
  </si>
  <si>
    <t>Erickson</t>
  </si>
  <si>
    <t>Mckinney</t>
  </si>
  <si>
    <t>Page</t>
  </si>
  <si>
    <t>Joseph</t>
  </si>
  <si>
    <t>Marquez</t>
  </si>
  <si>
    <t>Reeves</t>
  </si>
  <si>
    <t>Klein</t>
  </si>
  <si>
    <t>Espinoza</t>
  </si>
  <si>
    <t>Moran</t>
  </si>
  <si>
    <t>Love</t>
  </si>
  <si>
    <t>Higgins</t>
  </si>
  <si>
    <t>Ball</t>
  </si>
  <si>
    <t>Le</t>
  </si>
  <si>
    <t>Sharp</t>
  </si>
  <si>
    <t>Hardy</t>
  </si>
  <si>
    <t>Barber</t>
  </si>
  <si>
    <t>Acosta</t>
  </si>
  <si>
    <t>Chandler</t>
  </si>
  <si>
    <t>Blair</t>
  </si>
  <si>
    <t>Cross</t>
  </si>
  <si>
    <t>Oconnor</t>
  </si>
  <si>
    <t>Quinn</t>
  </si>
  <si>
    <t>Gross</t>
  </si>
  <si>
    <t>Navarro</t>
  </si>
  <si>
    <t>Moss</t>
  </si>
  <si>
    <t>Doyle</t>
  </si>
  <si>
    <t>Mclaughlin</t>
  </si>
  <si>
    <t>Singh</t>
  </si>
  <si>
    <t>Yang</t>
  </si>
  <si>
    <t>Figueroa</t>
  </si>
  <si>
    <t>Harmon</t>
  </si>
  <si>
    <t>Newton</t>
  </si>
  <si>
    <t>Paul</t>
  </si>
  <si>
    <t>Mcgee</t>
  </si>
  <si>
    <t>Reese</t>
  </si>
  <si>
    <t>Burgess</t>
  </si>
  <si>
    <t>Adkins</t>
  </si>
  <si>
    <t>Goodman</t>
  </si>
  <si>
    <t>Christensen</t>
  </si>
  <si>
    <t>Goodwin</t>
  </si>
  <si>
    <t>Todd</t>
  </si>
  <si>
    <t>Chang</t>
  </si>
  <si>
    <t>Blake</t>
  </si>
  <si>
    <t>Wolf</t>
  </si>
  <si>
    <t>Juarez</t>
  </si>
  <si>
    <t>Gill</t>
  </si>
  <si>
    <t>Farmer</t>
  </si>
  <si>
    <t>Hines</t>
  </si>
  <si>
    <t>Gallagher</t>
  </si>
  <si>
    <t>Duran</t>
  </si>
  <si>
    <t>Cannon</t>
  </si>
  <si>
    <t>Wang</t>
  </si>
  <si>
    <t>Saunders</t>
  </si>
  <si>
    <t>Tate</t>
  </si>
  <si>
    <t>Mack</t>
  </si>
  <si>
    <t>Carrillo</t>
  </si>
  <si>
    <t>Townsend</t>
  </si>
  <si>
    <t>Wise</t>
  </si>
  <si>
    <t>Barton</t>
  </si>
  <si>
    <t>Mejia</t>
  </si>
  <si>
    <t>Ayala</t>
  </si>
  <si>
    <t>Schroeder</t>
  </si>
  <si>
    <t>Rowe</t>
  </si>
  <si>
    <t>Frank</t>
  </si>
  <si>
    <t>Waters</t>
  </si>
  <si>
    <t>Chan</t>
  </si>
  <si>
    <t>Deleon</t>
  </si>
  <si>
    <t>Harrington</t>
  </si>
  <si>
    <t>Mueller</t>
  </si>
  <si>
    <t>Glover</t>
  </si>
  <si>
    <t>Floyd</t>
  </si>
  <si>
    <t>Hartman</t>
  </si>
  <si>
    <t>Cobb</t>
  </si>
  <si>
    <t>French</t>
  </si>
  <si>
    <t>Mccormick</t>
  </si>
  <si>
    <t>Clarke</t>
  </si>
  <si>
    <t>Gibbs</t>
  </si>
  <si>
    <t>Moody</t>
  </si>
  <si>
    <t>Conner</t>
  </si>
  <si>
    <t>Sparks</t>
  </si>
  <si>
    <t>Mcguire</t>
  </si>
  <si>
    <t>Pope</t>
  </si>
  <si>
    <t>Flynn</t>
  </si>
  <si>
    <t>Robles</t>
  </si>
  <si>
    <t>Yates</t>
  </si>
  <si>
    <t>Lloyd</t>
  </si>
  <si>
    <t>Marsh</t>
  </si>
  <si>
    <t>Mcbride</t>
  </si>
  <si>
    <t>Solis</t>
  </si>
  <si>
    <t>Pham</t>
  </si>
  <si>
    <t>Lang</t>
  </si>
  <si>
    <t>Pratt</t>
  </si>
  <si>
    <t>Lara</t>
  </si>
  <si>
    <t>Brock</t>
  </si>
  <si>
    <t>Shaffer</t>
  </si>
  <si>
    <t>Drake</t>
  </si>
  <si>
    <t>Roman</t>
  </si>
  <si>
    <t>Aguirre</t>
  </si>
  <si>
    <t>Stokes</t>
  </si>
  <si>
    <t>Lamb</t>
  </si>
  <si>
    <t>Pacheco</t>
  </si>
  <si>
    <t>Cochran</t>
  </si>
  <si>
    <t>Shepherd</t>
  </si>
  <si>
    <t>Cain</t>
  </si>
  <si>
    <t>Hess</t>
  </si>
  <si>
    <t>Li</t>
  </si>
  <si>
    <t>Olsen</t>
  </si>
  <si>
    <t>Briggs</t>
  </si>
  <si>
    <t>Velasquez</t>
  </si>
  <si>
    <t>Montoya</t>
  </si>
  <si>
    <t>Roth</t>
  </si>
  <si>
    <t>Meyers</t>
  </si>
  <si>
    <t>Cardenas</t>
  </si>
  <si>
    <t>Fuentes</t>
  </si>
  <si>
    <t>Weiss</t>
  </si>
  <si>
    <t>Underwood</t>
  </si>
  <si>
    <t>Short</t>
  </si>
  <si>
    <t>Morrow</t>
  </si>
  <si>
    <t>Colon</t>
  </si>
  <si>
    <t>Holloway</t>
  </si>
  <si>
    <t>Summers</t>
  </si>
  <si>
    <t>Petersen</t>
  </si>
  <si>
    <t>Mckenzie</t>
  </si>
  <si>
    <t>Serrano</t>
  </si>
  <si>
    <t>Poole</t>
  </si>
  <si>
    <t>Calderon</t>
  </si>
  <si>
    <t>Greer</t>
  </si>
  <si>
    <t>Rivas</t>
  </si>
  <si>
    <t>Guerra</t>
  </si>
  <si>
    <t>Decker</t>
  </si>
  <si>
    <t>Collier</t>
  </si>
  <si>
    <t>Wall</t>
  </si>
  <si>
    <t>Bass</t>
  </si>
  <si>
    <t>Flowers</t>
  </si>
  <si>
    <t>Conley</t>
  </si>
  <si>
    <t>Huff</t>
  </si>
  <si>
    <t>Copeland</t>
  </si>
  <si>
    <t>Hood</t>
  </si>
  <si>
    <t>Roberson</t>
  </si>
  <si>
    <t>Combs</t>
  </si>
  <si>
    <t>Larsen</t>
  </si>
  <si>
    <t>Pittman</t>
  </si>
  <si>
    <t>Randall</t>
  </si>
  <si>
    <t>Wilkinson</t>
  </si>
  <si>
    <t>Kirby</t>
  </si>
  <si>
    <t>Kirk</t>
  </si>
  <si>
    <t>Bruce</t>
  </si>
  <si>
    <t>Singleton</t>
  </si>
  <si>
    <t>Boone</t>
  </si>
  <si>
    <t>Abbott</t>
  </si>
  <si>
    <t>Charles</t>
  </si>
  <si>
    <t>Sweeney</t>
  </si>
  <si>
    <t>Horn</t>
  </si>
  <si>
    <t>Rosales</t>
  </si>
  <si>
    <t>York</t>
  </si>
  <si>
    <t>Christian</t>
  </si>
  <si>
    <t>Phelps</t>
  </si>
  <si>
    <t>Castaneda</t>
  </si>
  <si>
    <t>Nash</t>
  </si>
  <si>
    <t>Dickerson</t>
  </si>
  <si>
    <t>Chase</t>
  </si>
  <si>
    <t>Gates</t>
  </si>
  <si>
    <t>Mathews</t>
  </si>
  <si>
    <t>Hodge</t>
  </si>
  <si>
    <t>Garrison</t>
  </si>
  <si>
    <t>Villarreal</t>
  </si>
  <si>
    <t>Heath</t>
  </si>
  <si>
    <t>Dalton</t>
  </si>
  <si>
    <t>Callahan</t>
  </si>
  <si>
    <t>Huffman</t>
  </si>
  <si>
    <t>Shields</t>
  </si>
  <si>
    <t>Lin</t>
  </si>
  <si>
    <t>Grimes</t>
  </si>
  <si>
    <t>Glenn</t>
  </si>
  <si>
    <t>Cline</t>
  </si>
  <si>
    <t>Delacruz</t>
  </si>
  <si>
    <t>Oneill</t>
  </si>
  <si>
    <t>Melton</t>
  </si>
  <si>
    <t>Booth</t>
  </si>
  <si>
    <t>Kane</t>
  </si>
  <si>
    <t>Berg</t>
  </si>
  <si>
    <t>Harrell</t>
  </si>
  <si>
    <t>Pitts</t>
  </si>
  <si>
    <t>Wiggins</t>
  </si>
  <si>
    <t>Salas</t>
  </si>
  <si>
    <t>Marks</t>
  </si>
  <si>
    <t>Russo</t>
  </si>
  <si>
    <t>Sawyer</t>
  </si>
  <si>
    <t>Liu</t>
  </si>
  <si>
    <t>Mcdowell</t>
  </si>
  <si>
    <t>Rich</t>
  </si>
  <si>
    <t>Johns</t>
  </si>
  <si>
    <t>Koch</t>
  </si>
  <si>
    <t>Suarez</t>
  </si>
  <si>
    <t>Hobbs</t>
  </si>
  <si>
    <t>Beard</t>
  </si>
  <si>
    <t>Gilmore</t>
  </si>
  <si>
    <t>Ibarra</t>
  </si>
  <si>
    <t>Keith</t>
  </si>
  <si>
    <t>Macias</t>
  </si>
  <si>
    <t>Khan</t>
  </si>
  <si>
    <t>Andrade</t>
  </si>
  <si>
    <t>Ware</t>
  </si>
  <si>
    <t>Henson</t>
  </si>
  <si>
    <t>Wilkerson</t>
  </si>
  <si>
    <t>Dyer</t>
  </si>
  <si>
    <t>Mcclure</t>
  </si>
  <si>
    <t>Mercado</t>
  </si>
  <si>
    <t>Tanner</t>
  </si>
  <si>
    <t>Clay</t>
  </si>
  <si>
    <t>Barron</t>
  </si>
  <si>
    <t>Beasley</t>
  </si>
  <si>
    <t>Oneal</t>
  </si>
  <si>
    <t>Small</t>
  </si>
  <si>
    <t>Wu</t>
  </si>
  <si>
    <t>Macdonald</t>
  </si>
  <si>
    <t>Vance</t>
  </si>
  <si>
    <t>Snow</t>
  </si>
  <si>
    <t>Mcclain</t>
  </si>
  <si>
    <t>English</t>
  </si>
  <si>
    <t>Kline</t>
  </si>
  <si>
    <t>Jacobson</t>
  </si>
  <si>
    <t>Woodard</t>
  </si>
  <si>
    <t>Huang</t>
  </si>
  <si>
    <t>Kemp</t>
  </si>
  <si>
    <t>Prince</t>
  </si>
  <si>
    <t>Merritt</t>
  </si>
  <si>
    <t>Hurst</t>
  </si>
  <si>
    <t>Villanueva</t>
  </si>
  <si>
    <t>Roach</t>
  </si>
  <si>
    <t>Lam</t>
  </si>
  <si>
    <t>Yoder</t>
  </si>
  <si>
    <t>Mccullough</t>
  </si>
  <si>
    <t>Valenzuela</t>
  </si>
  <si>
    <t>Barrera</t>
  </si>
  <si>
    <t>Orr</t>
  </si>
  <si>
    <t>Leach</t>
  </si>
  <si>
    <t>Berger</t>
  </si>
  <si>
    <t>Mckee</t>
  </si>
  <si>
    <t>Strong</t>
  </si>
  <si>
    <t>Stein</t>
  </si>
  <si>
    <t>Bullock</t>
  </si>
  <si>
    <t>Escobar</t>
  </si>
  <si>
    <t>Knox</t>
  </si>
  <si>
    <t>Meadows</t>
  </si>
  <si>
    <t>Velez</t>
  </si>
  <si>
    <t>Odonnell</t>
  </si>
  <si>
    <t>Kerr</t>
  </si>
  <si>
    <t>Stout</t>
  </si>
  <si>
    <t>Blankenship</t>
  </si>
  <si>
    <t>Kent</t>
  </si>
  <si>
    <t>Lozano</t>
  </si>
  <si>
    <t>Buck</t>
  </si>
  <si>
    <t>Barr</t>
  </si>
  <si>
    <t>Gaines</t>
  </si>
  <si>
    <t>Mcintyre</t>
  </si>
  <si>
    <t>Sloan</t>
  </si>
  <si>
    <t>Rocha</t>
  </si>
  <si>
    <t>Melendez</t>
  </si>
  <si>
    <t>Sexton</t>
  </si>
  <si>
    <t>Moon</t>
  </si>
  <si>
    <t>Rangel</t>
  </si>
  <si>
    <t>Stark</t>
  </si>
  <si>
    <t>Lowery</t>
  </si>
  <si>
    <t>Hull</t>
  </si>
  <si>
    <t>Mora</t>
  </si>
  <si>
    <t>Knapp</t>
  </si>
  <si>
    <t>Mccall</t>
  </si>
  <si>
    <t>Morse</t>
  </si>
  <si>
    <t>Weeks</t>
  </si>
  <si>
    <t>Mclean</t>
  </si>
  <si>
    <t>Glass</t>
  </si>
  <si>
    <t>Schaefer</t>
  </si>
  <si>
    <t>Frost</t>
  </si>
  <si>
    <t>Howe</t>
  </si>
  <si>
    <t>House</t>
  </si>
  <si>
    <t>Mcintosh</t>
  </si>
  <si>
    <t>Ho</t>
  </si>
  <si>
    <t>Pennington</t>
  </si>
  <si>
    <t>Reilly</t>
  </si>
  <si>
    <t>Hebert</t>
  </si>
  <si>
    <t>Mcfarland</t>
  </si>
  <si>
    <t>Hickman</t>
  </si>
  <si>
    <t>Noble</t>
  </si>
  <si>
    <t>Spears</t>
  </si>
  <si>
    <t>Arias</t>
  </si>
  <si>
    <t>Galvan</t>
  </si>
  <si>
    <t>Velazquez</t>
  </si>
  <si>
    <t>Huynh</t>
  </si>
  <si>
    <t>Cantu</t>
  </si>
  <si>
    <t>Fitzpatrick</t>
  </si>
  <si>
    <t>Mahoney</t>
  </si>
  <si>
    <t>Peck</t>
  </si>
  <si>
    <t>Villa</t>
  </si>
  <si>
    <t>Donovan</t>
  </si>
  <si>
    <t>Mcconnell</t>
  </si>
  <si>
    <t>Walls</t>
  </si>
  <si>
    <t>Boyle</t>
  </si>
  <si>
    <t>Zuniga</t>
  </si>
  <si>
    <t>Giles</t>
  </si>
  <si>
    <t>Pineda</t>
  </si>
  <si>
    <t>Pace</t>
  </si>
  <si>
    <t>Hurley</t>
  </si>
  <si>
    <t>Mays</t>
  </si>
  <si>
    <t>Mcmillan</t>
  </si>
  <si>
    <t>Ayers</t>
  </si>
  <si>
    <t>Case</t>
  </si>
  <si>
    <t>Pugh</t>
  </si>
  <si>
    <t>Mcmahon</t>
  </si>
  <si>
    <t>Dunlap</t>
  </si>
  <si>
    <t>Bender</t>
  </si>
  <si>
    <t>Hahn</t>
  </si>
  <si>
    <t>Acevedo</t>
  </si>
  <si>
    <t>Landry</t>
  </si>
  <si>
    <t>Dougherty</t>
  </si>
  <si>
    <t>Bautista</t>
  </si>
  <si>
    <t>Shah</t>
  </si>
  <si>
    <t>Potts</t>
  </si>
  <si>
    <t>Arroyo</t>
  </si>
  <si>
    <t>Valentine</t>
  </si>
  <si>
    <t>Meza</t>
  </si>
  <si>
    <t>Gould</t>
  </si>
  <si>
    <t>Vaughan</t>
  </si>
  <si>
    <t>Fry</t>
  </si>
  <si>
    <t>Rush</t>
  </si>
  <si>
    <t>Herring</t>
  </si>
  <si>
    <t>Dodson</t>
  </si>
  <si>
    <t>Clements</t>
  </si>
  <si>
    <t>Tapia</t>
  </si>
  <si>
    <t>Bean</t>
  </si>
  <si>
    <t>Lynn</t>
  </si>
  <si>
    <t>Crane</t>
  </si>
  <si>
    <t>Cisneros</t>
  </si>
  <si>
    <t>Mckay</t>
  </si>
  <si>
    <t>Best</t>
  </si>
  <si>
    <t>Blevins</t>
  </si>
  <si>
    <t>Friedman</t>
  </si>
  <si>
    <t>Sosa</t>
  </si>
  <si>
    <t>Huber</t>
  </si>
  <si>
    <t>Frye</t>
  </si>
  <si>
    <t>Krueger</t>
  </si>
  <si>
    <t>Rubio</t>
  </si>
  <si>
    <t>Mullen</t>
  </si>
  <si>
    <t>Haley</t>
  </si>
  <si>
    <t>Chung</t>
  </si>
  <si>
    <t>Moyer</t>
  </si>
  <si>
    <t>Choi</t>
  </si>
  <si>
    <t>Horne</t>
  </si>
  <si>
    <t>Yu</t>
  </si>
  <si>
    <t>Mccarty</t>
  </si>
  <si>
    <t>Maynard</t>
  </si>
  <si>
    <t>Brandt</t>
  </si>
  <si>
    <t>Oconnell</t>
  </si>
  <si>
    <t>Sanford</t>
  </si>
  <si>
    <t>Sheppard</t>
  </si>
  <si>
    <t>Church</t>
  </si>
  <si>
    <t>Burch</t>
  </si>
  <si>
    <t>Coffey</t>
  </si>
  <si>
    <t>Donaldson</t>
  </si>
  <si>
    <t>Schmitt</t>
  </si>
  <si>
    <t>Novak</t>
  </si>
  <si>
    <t>Costa</t>
  </si>
  <si>
    <t>Montes</t>
  </si>
  <si>
    <t>Booker</t>
  </si>
  <si>
    <t>Arellano</t>
  </si>
  <si>
    <t>Maddox</t>
  </si>
  <si>
    <t>Mata</t>
  </si>
  <si>
    <t>Bonilla</t>
  </si>
  <si>
    <t>Mcpherson</t>
  </si>
  <si>
    <t>Beltran</t>
  </si>
  <si>
    <t>Mccann</t>
  </si>
  <si>
    <t>Villegas</t>
  </si>
  <si>
    <t>Proctor</t>
  </si>
  <si>
    <t>Cantrell</t>
  </si>
  <si>
    <t>Daugherty</t>
  </si>
  <si>
    <t>Cherry</t>
  </si>
  <si>
    <t>Bray</t>
  </si>
  <si>
    <t>Davila</t>
  </si>
  <si>
    <t>Rowland</t>
  </si>
  <si>
    <t>Madden</t>
  </si>
  <si>
    <t>Spence</t>
  </si>
  <si>
    <t>Good</t>
  </si>
  <si>
    <t>Krause</t>
  </si>
  <si>
    <t>Petty</t>
  </si>
  <si>
    <t>Baird</t>
  </si>
  <si>
    <t>Hooper</t>
  </si>
  <si>
    <t>Pollard</t>
  </si>
  <si>
    <t>Zavala</t>
  </si>
  <si>
    <t>Jarvis</t>
  </si>
  <si>
    <t>Haas</t>
  </si>
  <si>
    <t>Mcgrath</t>
  </si>
  <si>
    <t>Bird</t>
  </si>
  <si>
    <t>Lucero</t>
  </si>
  <si>
    <t>Terrell</t>
  </si>
  <si>
    <t>Riggs</t>
  </si>
  <si>
    <t>Joyce</t>
  </si>
  <si>
    <t>Rollins</t>
  </si>
  <si>
    <t>Mercer</t>
  </si>
  <si>
    <t>Duke</t>
  </si>
  <si>
    <t>Odom</t>
  </si>
  <si>
    <t>Downs</t>
  </si>
  <si>
    <t>Benitez</t>
  </si>
  <si>
    <t>Travis</t>
  </si>
  <si>
    <t>Mcneil</t>
  </si>
  <si>
    <t>Zhang</t>
  </si>
  <si>
    <t>Hays</t>
  </si>
  <si>
    <t>Fritz</t>
  </si>
  <si>
    <t>Branch</t>
  </si>
  <si>
    <t>Mooney</t>
  </si>
  <si>
    <t>Ritter</t>
  </si>
  <si>
    <t>Esparza</t>
  </si>
  <si>
    <t>Frey</t>
  </si>
  <si>
    <t>Braun</t>
  </si>
  <si>
    <t>Gay</t>
  </si>
  <si>
    <t>Riddle</t>
  </si>
  <si>
    <t>Haney</t>
  </si>
  <si>
    <t>Holder</t>
  </si>
  <si>
    <t>Mcknight</t>
  </si>
  <si>
    <t>Vang</t>
  </si>
  <si>
    <t>Carney</t>
  </si>
  <si>
    <t>Cowan</t>
  </si>
  <si>
    <t>Forbes</t>
  </si>
  <si>
    <t>Ferrell</t>
  </si>
  <si>
    <t>Barajas</t>
  </si>
  <si>
    <t>Shea</t>
  </si>
  <si>
    <t>Bright</t>
  </si>
  <si>
    <t>Cuevas</t>
  </si>
  <si>
    <t>Lutz</t>
  </si>
  <si>
    <t>Duarte</t>
  </si>
  <si>
    <t>Kidd</t>
  </si>
  <si>
    <t>Key</t>
  </si>
  <si>
    <t>Cooke</t>
  </si>
  <si>
    <t>dup check</t>
  </si>
  <si>
    <t>Aaron</t>
  </si>
  <si>
    <t>Abigail</t>
  </si>
  <si>
    <t>Adam</t>
  </si>
  <si>
    <t>Alan</t>
  </si>
  <si>
    <t>Albert</t>
  </si>
  <si>
    <t>Amber</t>
  </si>
  <si>
    <t>Ann</t>
  </si>
  <si>
    <t>Anna</t>
  </si>
  <si>
    <t>Billy</t>
  </si>
  <si>
    <t>Carl</t>
  </si>
  <si>
    <t>Carolyn</t>
  </si>
  <si>
    <t>Danielle</t>
  </si>
  <si>
    <t>Donna</t>
  </si>
  <si>
    <t>Elizabeth</t>
  </si>
  <si>
    <t>Gloria</t>
  </si>
  <si>
    <t>Grace</t>
  </si>
  <si>
    <t>Harry</t>
  </si>
  <si>
    <t>Heather</t>
  </si>
  <si>
    <t>Jack</t>
  </si>
  <si>
    <t>Jane</t>
  </si>
  <si>
    <t>Jean</t>
  </si>
  <si>
    <t>Joe</t>
  </si>
  <si>
    <t>John</t>
  </si>
  <si>
    <t>Johnny</t>
  </si>
  <si>
    <t>Jose</t>
  </si>
  <si>
    <t>Juan</t>
  </si>
  <si>
    <t>Kayla</t>
  </si>
  <si>
    <t>Kyle</t>
  </si>
  <si>
    <t>Lauren</t>
  </si>
  <si>
    <t>Lori</t>
  </si>
  <si>
    <t>Maria</t>
  </si>
  <si>
    <t>Mark</t>
  </si>
  <si>
    <t>Mary</t>
  </si>
  <si>
    <t>Megan</t>
  </si>
  <si>
    <t>Michelle</t>
  </si>
  <si>
    <t>Olivia</t>
  </si>
  <si>
    <t>Ralph</t>
  </si>
  <si>
    <t>Ronald</t>
  </si>
  <si>
    <t>Ruth</t>
  </si>
  <si>
    <t>Sean</t>
  </si>
  <si>
    <t>Tiffany</t>
  </si>
  <si>
    <t>Victoria</t>
  </si>
  <si>
    <t>Wayne</t>
  </si>
  <si>
    <t>Zachary</t>
  </si>
  <si>
    <t>%M</t>
  </si>
  <si>
    <t>%F</t>
  </si>
  <si>
    <t>likes</t>
  </si>
  <si>
    <t>enjoys</t>
  </si>
  <si>
    <t>is fond of</t>
  </si>
  <si>
    <t>loves</t>
  </si>
  <si>
    <t>relishes</t>
  </si>
  <si>
    <t>adores</t>
  </si>
  <si>
    <t>gets a kick out of</t>
  </si>
  <si>
    <t>takes delight in</t>
  </si>
  <si>
    <t>is fascinated with</t>
  </si>
  <si>
    <t>takes joy in</t>
  </si>
  <si>
    <t>playing</t>
  </si>
  <si>
    <t>cherished</t>
  </si>
  <si>
    <t>cute-as-can-be</t>
  </si>
  <si>
    <t>extraordinary</t>
  </si>
  <si>
    <t>fun-loving</t>
  </si>
  <si>
    <t>high-energy</t>
  </si>
  <si>
    <t>independent</t>
  </si>
  <si>
    <t>laid-back</t>
  </si>
  <si>
    <t>pint-sized</t>
  </si>
  <si>
    <t>self-centered</t>
  </si>
  <si>
    <t>short-tempered</t>
  </si>
  <si>
    <t>smiley</t>
  </si>
  <si>
    <t>spoiled</t>
  </si>
  <si>
    <t>strong-willed</t>
  </si>
  <si>
    <t>tender-hearted</t>
  </si>
  <si>
    <t>drama queen</t>
  </si>
  <si>
    <t>Isabela</t>
  </si>
  <si>
    <t>Alexandria</t>
  </si>
  <si>
    <t>Midsomer</t>
  </si>
  <si>
    <t>Scout</t>
  </si>
  <si>
    <t>firefighter</t>
  </si>
  <si>
    <t>geologist</t>
  </si>
  <si>
    <t>graphic designer</t>
  </si>
  <si>
    <t>police officer</t>
  </si>
  <si>
    <t>meteorologist</t>
  </si>
  <si>
    <t>hermit crab</t>
  </si>
  <si>
    <t>Census</t>
  </si>
  <si>
    <t>Bingo</t>
  </si>
  <si>
    <t>Godzilla</t>
  </si>
  <si>
    <t>Scooter</t>
  </si>
  <si>
    <t>Acorn</t>
  </si>
  <si>
    <t>Bagel</t>
  </si>
  <si>
    <t>Balou</t>
  </si>
  <si>
    <t>Barney</t>
  </si>
  <si>
    <t>Biscuit</t>
  </si>
  <si>
    <t>Blanca</t>
  </si>
  <si>
    <t>Bobbafett</t>
  </si>
  <si>
    <t>Bodie</t>
  </si>
  <si>
    <t>Bono</t>
  </si>
  <si>
    <t>Booboo</t>
  </si>
  <si>
    <t>Bootsie</t>
  </si>
  <si>
    <t>Brandy</t>
  </si>
  <si>
    <t>Bren</t>
  </si>
  <si>
    <t>Bronco</t>
  </si>
  <si>
    <t>Bruin</t>
  </si>
  <si>
    <t>Bubbles</t>
  </si>
  <si>
    <t>Buffy</t>
  </si>
  <si>
    <t>Burt</t>
  </si>
  <si>
    <t>Button</t>
  </si>
  <si>
    <t>Cece</t>
  </si>
  <si>
    <t>Cessa</t>
  </si>
  <si>
    <t>Chevy</t>
  </si>
  <si>
    <t>Choochoo</t>
  </si>
  <si>
    <t>Cisco</t>
  </si>
  <si>
    <t>Claire</t>
  </si>
  <si>
    <t>Cleopatra</t>
  </si>
  <si>
    <t>Clooney</t>
  </si>
  <si>
    <t>Cupcake</t>
  </si>
  <si>
    <t>Daisy</t>
  </si>
  <si>
    <t>Diva</t>
  </si>
  <si>
    <t>Doc</t>
  </si>
  <si>
    <t>Domino</t>
  </si>
  <si>
    <t>Dulus</t>
  </si>
  <si>
    <t>Dutch</t>
  </si>
  <si>
    <t>Ebony</t>
  </si>
  <si>
    <t>Ed</t>
  </si>
  <si>
    <t>Faith</t>
  </si>
  <si>
    <t>Faya</t>
  </si>
  <si>
    <t>Fig</t>
  </si>
  <si>
    <t>Foxy</t>
  </si>
  <si>
    <t>Fuse</t>
  </si>
  <si>
    <t>Giblet</t>
  </si>
  <si>
    <t>Gingi</t>
  </si>
  <si>
    <t>Goofy</t>
  </si>
  <si>
    <t>Graysen</t>
  </si>
  <si>
    <t>Greystoke</t>
  </si>
  <si>
    <t>Honey</t>
  </si>
  <si>
    <t>Huck Finn</t>
  </si>
  <si>
    <t>Hutch</t>
  </si>
  <si>
    <t>Ike</t>
  </si>
  <si>
    <t>Ivory</t>
  </si>
  <si>
    <t>Jade</t>
  </si>
  <si>
    <t>Jasper</t>
  </si>
  <si>
    <t>Jazzy</t>
  </si>
  <si>
    <t>Jeeves</t>
  </si>
  <si>
    <t>Jenna</t>
  </si>
  <si>
    <t>Joy</t>
  </si>
  <si>
    <t>Kai</t>
  </si>
  <si>
    <t>Kalua</t>
  </si>
  <si>
    <t>Kaly</t>
  </si>
  <si>
    <t>Kassie</t>
  </si>
  <si>
    <t>Kaya</t>
  </si>
  <si>
    <t>Keanna</t>
  </si>
  <si>
    <t>Keesha</t>
  </si>
  <si>
    <t>Keiko</t>
  </si>
  <si>
    <t>Kiefer</t>
  </si>
  <si>
    <t>Koby</t>
  </si>
  <si>
    <t>Kona</t>
  </si>
  <si>
    <t>Laguna</t>
  </si>
  <si>
    <t>Lefty</t>
  </si>
  <si>
    <t>Leia</t>
  </si>
  <si>
    <t>Lexi</t>
  </si>
  <si>
    <t>Lil’bit</t>
  </si>
  <si>
    <t>Lilypie</t>
  </si>
  <si>
    <t>Luke</t>
  </si>
  <si>
    <t>Malibu</t>
  </si>
  <si>
    <t>Margo</t>
  </si>
  <si>
    <t>Marshmellow</t>
  </si>
  <si>
    <t>Marti</t>
  </si>
  <si>
    <t>Maya</t>
  </si>
  <si>
    <t>Meadow</t>
  </si>
  <si>
    <t>Merlot</t>
  </si>
  <si>
    <t>Merry</t>
  </si>
  <si>
    <t>Midnight</t>
  </si>
  <si>
    <t>Midori</t>
  </si>
  <si>
    <t>Mika</t>
  </si>
  <si>
    <t>Moby</t>
  </si>
  <si>
    <t>Mochi</t>
  </si>
  <si>
    <t>Monkey</t>
  </si>
  <si>
    <t>Mooshie</t>
  </si>
  <si>
    <t>Mr Big</t>
  </si>
  <si>
    <t>Muggles</t>
  </si>
  <si>
    <t>Mulder</t>
  </si>
  <si>
    <t>Mulligan</t>
  </si>
  <si>
    <t>Mylo</t>
  </si>
  <si>
    <t>Nanda</t>
  </si>
  <si>
    <t>Nate</t>
  </si>
  <si>
    <t>Nell</t>
  </si>
  <si>
    <t>Niana</t>
  </si>
  <si>
    <t>Nico</t>
  </si>
  <si>
    <t>Noodle</t>
  </si>
  <si>
    <t>Nugget</t>
  </si>
  <si>
    <t>Olive</t>
  </si>
  <si>
    <t>Onyx</t>
  </si>
  <si>
    <t>Paulie</t>
  </si>
  <si>
    <t>Pazzo</t>
  </si>
  <si>
    <t>Peanut</t>
  </si>
  <si>
    <t>Pearl</t>
  </si>
  <si>
    <t>Pepper</t>
  </si>
  <si>
    <t>Pesci</t>
  </si>
  <si>
    <t>Phoenix</t>
  </si>
  <si>
    <t>Pipsie</t>
  </si>
  <si>
    <t>Pixie</t>
  </si>
  <si>
    <t>Porche</t>
  </si>
  <si>
    <t>Quattro</t>
  </si>
  <si>
    <t>Reece</t>
  </si>
  <si>
    <t>Rico</t>
  </si>
  <si>
    <t>Robin Hood</t>
  </si>
  <si>
    <t>Rocco</t>
  </si>
  <si>
    <t>Rocky</t>
  </si>
  <si>
    <t>Rusty</t>
  </si>
  <si>
    <t>Shadow</t>
  </si>
  <si>
    <t>Shaggy</t>
  </si>
  <si>
    <t>Shane</t>
  </si>
  <si>
    <t>Shaq</t>
  </si>
  <si>
    <t>Skip</t>
  </si>
  <si>
    <t>Skitty</t>
  </si>
  <si>
    <t>Skyler</t>
  </si>
  <si>
    <t>Snooky</t>
  </si>
  <si>
    <t>Snoopy</t>
  </si>
  <si>
    <t>Sookie</t>
  </si>
  <si>
    <t>Spark</t>
  </si>
  <si>
    <t>Sprite</t>
  </si>
  <si>
    <t>Stitch</t>
  </si>
  <si>
    <t>Sugar</t>
  </si>
  <si>
    <t>Summer</t>
  </si>
  <si>
    <t>Sunny</t>
  </si>
  <si>
    <t>Sushi</t>
  </si>
  <si>
    <t>Sweetpea</t>
  </si>
  <si>
    <t>Syrah</t>
  </si>
  <si>
    <t>Tango</t>
  </si>
  <si>
    <t>Tank</t>
  </si>
  <si>
    <t>Tatertot</t>
  </si>
  <si>
    <t>Theo</t>
  </si>
  <si>
    <t>Tibbs</t>
  </si>
  <si>
    <t>Timber</t>
  </si>
  <si>
    <t>Tink</t>
  </si>
  <si>
    <t>Toast</t>
  </si>
  <si>
    <t>Toffee</t>
  </si>
  <si>
    <t>Tonka</t>
  </si>
  <si>
    <t>Vegas</t>
  </si>
  <si>
    <t>Willow</t>
  </si>
  <si>
    <t>Wolfie</t>
  </si>
  <si>
    <t>Yoshiko</t>
  </si>
  <si>
    <t>Zach</t>
  </si>
  <si>
    <t>Zara</t>
  </si>
  <si>
    <t>Zeke</t>
  </si>
  <si>
    <t>Zeppelin</t>
  </si>
  <si>
    <t>ZsaZsa</t>
  </si>
  <si>
    <t>koi</t>
  </si>
  <si>
    <t>Siamese fighting fish</t>
  </si>
  <si>
    <t>tarantula</t>
  </si>
  <si>
    <t>terrier</t>
  </si>
  <si>
    <t>young person</t>
  </si>
  <si>
    <t>adventures</t>
  </si>
  <si>
    <t>voyages</t>
  </si>
  <si>
    <t>treks</t>
  </si>
  <si>
    <t>trips</t>
  </si>
  <si>
    <t>quests</t>
  </si>
  <si>
    <t>journeys</t>
  </si>
  <si>
    <t>travels</t>
  </si>
  <si>
    <t>odysseys</t>
  </si>
  <si>
    <t>itsy-bitsy</t>
  </si>
  <si>
    <t>hundreds of</t>
  </si>
  <si>
    <t>dozens of</t>
  </si>
  <si>
    <t>a couple hundred</t>
  </si>
  <si>
    <t>a jillion</t>
  </si>
  <si>
    <t>a million</t>
  </si>
  <si>
    <t>a quadrillion</t>
  </si>
  <si>
    <t>lots of</t>
  </si>
  <si>
    <t>a zillion</t>
  </si>
  <si>
    <t>in the past</t>
  </si>
  <si>
    <t>over the years</t>
  </si>
  <si>
    <t>over the last few years</t>
  </si>
  <si>
    <t>at least a couple hundred</t>
  </si>
  <si>
    <t>at least a jillion</t>
  </si>
  <si>
    <t>at least a million</t>
  </si>
  <si>
    <t>at least a quadrillion</t>
  </si>
  <si>
    <t>at least a zillion</t>
  </si>
  <si>
    <t>were only</t>
  </si>
  <si>
    <t>were only about</t>
  </si>
  <si>
    <t>were about</t>
  </si>
  <si>
    <t>were approximately</t>
  </si>
  <si>
    <t>were exactly</t>
  </si>
  <si>
    <t>word count</t>
  </si>
  <si>
    <t>practicing karate</t>
  </si>
  <si>
    <t>playing chess</t>
  </si>
  <si>
    <t>playing the piano</t>
  </si>
  <si>
    <t>reading books</t>
  </si>
  <si>
    <t>a lot of</t>
  </si>
  <si>
    <t>so many</t>
  </si>
  <si>
    <t>ill-mannered</t>
  </si>
  <si>
    <t>potty mouthed</t>
  </si>
  <si>
    <t>a troublemaker</t>
  </si>
  <si>
    <t>a diva</t>
  </si>
  <si>
    <t>over dramatic</t>
  </si>
  <si>
    <t>making friends</t>
  </si>
  <si>
    <t>going to the library</t>
  </si>
  <si>
    <t>bird watching</t>
  </si>
  <si>
    <t>missions</t>
  </si>
  <si>
    <t>"hunts"</t>
  </si>
  <si>
    <t>expeditions</t>
  </si>
  <si>
    <t>excursions</t>
  </si>
  <si>
    <t>outings</t>
  </si>
  <si>
    <t>jaunts</t>
  </si>
  <si>
    <t>playing superhero</t>
  </si>
  <si>
    <t>running around</t>
  </si>
  <si>
    <t>learning martial arts</t>
  </si>
  <si>
    <t>learning to cook</t>
  </si>
  <si>
    <t>windless</t>
  </si>
  <si>
    <t>made the decision</t>
  </si>
  <si>
    <t>started</t>
  </si>
  <si>
    <t>sprinkly</t>
  </si>
  <si>
    <t>"stealth mode"</t>
  </si>
  <si>
    <t>grabbed</t>
  </si>
  <si>
    <t>pocketed</t>
  </si>
  <si>
    <t>clutched</t>
  </si>
  <si>
    <t>gripped</t>
  </si>
  <si>
    <t>nabbed</t>
  </si>
  <si>
    <t>snatched</t>
  </si>
  <si>
    <t>took hold of</t>
  </si>
  <si>
    <t>picked up</t>
  </si>
  <si>
    <t>notepad</t>
  </si>
  <si>
    <t>measuring tape</t>
  </si>
  <si>
    <t>tape measure</t>
  </si>
  <si>
    <t>very small box</t>
  </si>
  <si>
    <t>double-checked</t>
  </si>
  <si>
    <t>back door</t>
  </si>
  <si>
    <t>front gate</t>
  </si>
  <si>
    <t>back gate</t>
  </si>
  <si>
    <t>basement door</t>
  </si>
  <si>
    <t>front door</t>
  </si>
  <si>
    <t>pencil and paper</t>
  </si>
  <si>
    <t>pen and paper</t>
  </si>
  <si>
    <t>paper tablet</t>
  </si>
  <si>
    <t>snuggled close</t>
  </si>
  <si>
    <t>made a funny sound</t>
  </si>
  <si>
    <t>purred</t>
  </si>
  <si>
    <t>seemed happy</t>
  </si>
  <si>
    <t>had a funny expression</t>
  </si>
  <si>
    <t>made sure to grab</t>
  </si>
  <si>
    <t>made sure to take</t>
  </si>
  <si>
    <t>made sure to get</t>
  </si>
  <si>
    <t>reached for</t>
  </si>
  <si>
    <t>blinked</t>
  </si>
  <si>
    <t>squeeked</t>
  </si>
  <si>
    <t>still looked sleepy</t>
  </si>
  <si>
    <t>twitched</t>
  </si>
  <si>
    <t>looked up</t>
  </si>
  <si>
    <t>fidgeted</t>
  </si>
  <si>
    <t>did a little circle</t>
  </si>
  <si>
    <t>danced</t>
  </si>
  <si>
    <t>moved around</t>
  </si>
  <si>
    <t>quick thinking</t>
  </si>
  <si>
    <t>climbing trees</t>
  </si>
  <si>
    <t>going to the park</t>
  </si>
  <si>
    <t>Coco</t>
  </si>
  <si>
    <t>Coconut</t>
  </si>
  <si>
    <t>Starsky</t>
  </si>
  <si>
    <t>farming community</t>
  </si>
  <si>
    <t>python</t>
  </si>
  <si>
    <t>boa constrictor</t>
  </si>
  <si>
    <t>Siamese cat</t>
  </si>
  <si>
    <t>miniature schnauzer</t>
  </si>
  <si>
    <t>great dane</t>
  </si>
  <si>
    <t>jack russell terrier</t>
  </si>
  <si>
    <t>sketch book</t>
  </si>
  <si>
    <t>grabber nabber</t>
  </si>
  <si>
    <t>pocket knife</t>
  </si>
  <si>
    <t>multi-purpose tool</t>
  </si>
  <si>
    <t>Swiss army knife</t>
  </si>
  <si>
    <t>St. bernard</t>
  </si>
  <si>
    <t>black lab</t>
  </si>
  <si>
    <t>rottweiler</t>
  </si>
  <si>
    <t>German shepherd</t>
  </si>
  <si>
    <t>labrador retriever</t>
  </si>
  <si>
    <t>golden retriever</t>
  </si>
  <si>
    <t>doberman</t>
  </si>
  <si>
    <t>weiner dog</t>
  </si>
  <si>
    <t>chihuahua</t>
  </si>
  <si>
    <t>chow chow</t>
  </si>
  <si>
    <t>Yorkshire terrier</t>
  </si>
  <si>
    <t>shih tzu</t>
  </si>
  <si>
    <t>lhasa apso</t>
  </si>
  <si>
    <t>basset hound</t>
  </si>
  <si>
    <t>persian</t>
  </si>
  <si>
    <t>ragdoll</t>
  </si>
  <si>
    <t>Maine coon</t>
  </si>
  <si>
    <t>bengal</t>
  </si>
  <si>
    <t>golden hamster</t>
  </si>
  <si>
    <t>long-tailed hamster</t>
  </si>
  <si>
    <t>brown rat</t>
  </si>
  <si>
    <t>black rat</t>
  </si>
  <si>
    <t>long-haired rat</t>
  </si>
  <si>
    <t>red-eared slider</t>
  </si>
  <si>
    <t>box turtle</t>
  </si>
  <si>
    <t>snapping turtle</t>
  </si>
  <si>
    <t>Spock</t>
  </si>
  <si>
    <t>Luly</t>
  </si>
  <si>
    <t>Yunque</t>
  </si>
  <si>
    <t>the beach</t>
  </si>
  <si>
    <t>the cave</t>
  </si>
  <si>
    <t>the creek</t>
  </si>
  <si>
    <t>the forest</t>
  </si>
  <si>
    <t>the lake</t>
  </si>
  <si>
    <t>the marsh</t>
  </si>
  <si>
    <t>the meadow</t>
  </si>
  <si>
    <t>the pond</t>
  </si>
  <si>
    <t>the river</t>
  </si>
  <si>
    <t>the stream</t>
  </si>
  <si>
    <t>the swamp</t>
  </si>
  <si>
    <t>the wetland</t>
  </si>
  <si>
    <t>the caldera</t>
  </si>
  <si>
    <t>the woods</t>
  </si>
  <si>
    <t>the rainforest</t>
  </si>
  <si>
    <t>the mountain</t>
  </si>
  <si>
    <t>the abandoned mine</t>
  </si>
  <si>
    <t>Pine</t>
  </si>
  <si>
    <t>coloring book</t>
  </si>
  <si>
    <t>Speck</t>
  </si>
  <si>
    <t>too curious</t>
  </si>
  <si>
    <t>somewhat of a diva</t>
  </si>
  <si>
    <t>somewhat of a drama queen</t>
  </si>
  <si>
    <t>somewhat obnoxious</t>
  </si>
  <si>
    <t>cell phone</t>
  </si>
  <si>
    <t>plastic baggies</t>
  </si>
  <si>
    <t>in the distance</t>
  </si>
  <si>
    <t>in the near distance</t>
  </si>
  <si>
    <t>up the street</t>
  </si>
  <si>
    <t>way up the street</t>
  </si>
  <si>
    <t>silly putty</t>
  </si>
  <si>
    <t>could see</t>
  </si>
  <si>
    <t>in the far distance</t>
  </si>
  <si>
    <t>a mile or so away</t>
  </si>
  <si>
    <t>reached into</t>
  </si>
  <si>
    <t>dipped into</t>
  </si>
  <si>
    <t>dufflebag</t>
  </si>
  <si>
    <t>bookbag</t>
  </si>
  <si>
    <t>pulled out</t>
  </si>
  <si>
    <t>took out</t>
  </si>
  <si>
    <t>granola bar</t>
  </si>
  <si>
    <t>candy bar</t>
  </si>
  <si>
    <t>Snickers</t>
  </si>
  <si>
    <t>small bag of Cheerios</t>
  </si>
  <si>
    <t>bag of potato chips</t>
  </si>
  <si>
    <t>stuck a hand into</t>
  </si>
  <si>
    <t>plunged a hand into</t>
  </si>
  <si>
    <t>looked into</t>
  </si>
  <si>
    <t>extended a hand into</t>
  </si>
  <si>
    <t>lunch box</t>
  </si>
  <si>
    <t>discovered</t>
  </si>
  <si>
    <t>opened</t>
  </si>
  <si>
    <t>unfastened</t>
  </si>
  <si>
    <t>grasped</t>
  </si>
  <si>
    <t>bag of dried fruit</t>
  </si>
  <si>
    <t>couple pieces</t>
  </si>
  <si>
    <t>few chunks</t>
  </si>
  <si>
    <t>few pieces</t>
  </si>
  <si>
    <t>bite or two</t>
  </si>
  <si>
    <t>few crumbs</t>
  </si>
  <si>
    <t>a few chunks</t>
  </si>
  <si>
    <t>piece or two</t>
  </si>
  <si>
    <t>good-sized piece</t>
  </si>
  <si>
    <t>good-sized crumb</t>
  </si>
  <si>
    <t>good-sized bite</t>
  </si>
  <si>
    <t>large crumb</t>
  </si>
  <si>
    <t>large piece</t>
  </si>
  <si>
    <t>morsel or two</t>
  </si>
  <si>
    <t>few morsels</t>
  </si>
  <si>
    <t>small piece</t>
  </si>
  <si>
    <t>very small piece</t>
  </si>
  <si>
    <t>tiny crumb</t>
  </si>
  <si>
    <t>tiny piece</t>
  </si>
  <si>
    <t>got out</t>
  </si>
  <si>
    <t>at last</t>
  </si>
  <si>
    <t>after what seemed like forever</t>
  </si>
  <si>
    <t>got there</t>
  </si>
  <si>
    <t>after a while</t>
  </si>
  <si>
    <t>after what seemed like an eternity</t>
  </si>
  <si>
    <t>after a long walk</t>
  </si>
  <si>
    <t>distributed</t>
  </si>
  <si>
    <t>dished out</t>
  </si>
  <si>
    <t>forked over</t>
  </si>
  <si>
    <t>served</t>
  </si>
  <si>
    <t>doled out</t>
  </si>
  <si>
    <t>were there</t>
  </si>
  <si>
    <t>reached their destination</t>
  </si>
  <si>
    <t>left foot</t>
  </si>
  <si>
    <t>right foot</t>
  </si>
  <si>
    <t>legs</t>
  </si>
  <si>
    <t>left leg</t>
  </si>
  <si>
    <t>right leg</t>
  </si>
  <si>
    <t>left calf</t>
  </si>
  <si>
    <t>right calf</t>
  </si>
  <si>
    <t>right big toe</t>
  </si>
  <si>
    <t>left big toe</t>
  </si>
  <si>
    <t>knees</t>
  </si>
  <si>
    <t>left knee</t>
  </si>
  <si>
    <t>right knee</t>
  </si>
  <si>
    <t>ached</t>
  </si>
  <si>
    <t>throbbed</t>
  </si>
  <si>
    <t>left shoulder</t>
  </si>
  <si>
    <t>right shoulder</t>
  </si>
  <si>
    <t>left pinky toe</t>
  </si>
  <si>
    <t>right pinky toe</t>
  </si>
  <si>
    <t>twinged</t>
  </si>
  <si>
    <t>hurt a lot</t>
  </si>
  <si>
    <t>hurt somewhat</t>
  </si>
  <si>
    <t>hurt a little</t>
  </si>
  <si>
    <t>was sore</t>
  </si>
  <si>
    <t>was a little sore</t>
  </si>
  <si>
    <t>was very sore</t>
  </si>
  <si>
    <t>had a slight cramp</t>
  </si>
  <si>
    <t>had a cramp</t>
  </si>
  <si>
    <t>had a little cramp</t>
  </si>
  <si>
    <t>smarted</t>
  </si>
  <si>
    <t>smarted a little</t>
  </si>
  <si>
    <t>stung a little</t>
  </si>
  <si>
    <t>stung a bit</t>
  </si>
  <si>
    <t>whispered</t>
  </si>
  <si>
    <t>uttered</t>
  </si>
  <si>
    <t>mumbled</t>
  </si>
  <si>
    <t>check this out</t>
  </si>
  <si>
    <t>look here</t>
  </si>
  <si>
    <t>look what I found</t>
  </si>
  <si>
    <t>do you see that</t>
  </si>
  <si>
    <t>what is that</t>
  </si>
  <si>
    <t>!</t>
  </si>
  <si>
    <t>far up the street</t>
  </si>
  <si>
    <t>are you seeing what I'm seeing</t>
  </si>
  <si>
    <t>take some pictures</t>
  </si>
  <si>
    <t>snap some pictures</t>
  </si>
  <si>
    <t>take some photos</t>
  </si>
  <si>
    <t>snap some photos</t>
  </si>
  <si>
    <t>document the scene</t>
  </si>
  <si>
    <t>take detailed photos</t>
  </si>
  <si>
    <t>take detailed pictures</t>
  </si>
  <si>
    <t>take high-resolution photos</t>
  </si>
  <si>
    <t>take high-resolution pictures</t>
  </si>
  <si>
    <t>make a few sketches</t>
  </si>
  <si>
    <t>draw some pictures</t>
  </si>
  <si>
    <t>capture as much detail as possible</t>
  </si>
  <si>
    <t>draw a diagram with a scale</t>
  </si>
  <si>
    <t>draw a rough map</t>
  </si>
  <si>
    <t>take many measurements</t>
  </si>
  <si>
    <t>measure all the objects</t>
  </si>
  <si>
    <t>take samples</t>
  </si>
  <si>
    <t>take a sample</t>
  </si>
  <si>
    <t>grab a sample</t>
  </si>
  <si>
    <t>take a small sample</t>
  </si>
  <si>
    <t>take a dozen photos</t>
  </si>
  <si>
    <t>take a dozen pictures</t>
  </si>
  <si>
    <t>maybe trash</t>
  </si>
  <si>
    <t>old clothing</t>
  </si>
  <si>
    <t>a tool of some sort</t>
  </si>
  <si>
    <t>animal bones</t>
  </si>
  <si>
    <t>human bones</t>
  </si>
  <si>
    <t>maybe some trash</t>
  </si>
  <si>
    <t>some type of shoe</t>
  </si>
  <si>
    <t>a piece of gold</t>
  </si>
  <si>
    <t>perhaps even</t>
  </si>
  <si>
    <t>maybe even</t>
  </si>
  <si>
    <t>possibly even</t>
  </si>
  <si>
    <t>it looks like</t>
  </si>
  <si>
    <t>they seem to be</t>
  </si>
  <si>
    <t>many years</t>
  </si>
  <si>
    <t>many eons</t>
  </si>
  <si>
    <t>gathering dust</t>
  </si>
  <si>
    <t>wondered</t>
  </si>
  <si>
    <t>covered up</t>
  </si>
  <si>
    <t>under the dirt</t>
  </si>
  <si>
    <t>buried here</t>
  </si>
  <si>
    <t>in the ground</t>
  </si>
  <si>
    <t>vamos</t>
  </si>
  <si>
    <t>vamanos</t>
  </si>
  <si>
    <t>let's go</t>
  </si>
  <si>
    <t>so patient</t>
  </si>
  <si>
    <t>so helpful</t>
  </si>
  <si>
    <t>let's get back home</t>
  </si>
  <si>
    <t>sat still</t>
  </si>
  <si>
    <t>reflected</t>
  </si>
  <si>
    <t>observed a moment of silence</t>
  </si>
  <si>
    <t>reflected for a minute</t>
  </si>
  <si>
    <t>reflected for a few minutes</t>
  </si>
  <si>
    <t>stared at the ground</t>
  </si>
  <si>
    <t>started to daydream</t>
  </si>
  <si>
    <t>sitting here for</t>
  </si>
  <si>
    <t>laying here for</t>
  </si>
  <si>
    <t>out of sight</t>
  </si>
  <si>
    <t>happy and sad at the same time</t>
  </si>
  <si>
    <t>connected to the past</t>
  </si>
  <si>
    <t>small in the universe</t>
  </si>
  <si>
    <t>somewhat mortal</t>
  </si>
  <si>
    <t>more curious than ever</t>
  </si>
  <si>
    <t>somehow connected</t>
  </si>
  <si>
    <t>important and unimportant at the same time</t>
  </si>
  <si>
    <t>so they stopped</t>
  </si>
  <si>
    <t>so they stopped for a bit</t>
  </si>
  <si>
    <t>so they stopped to rest</t>
  </si>
  <si>
    <t>so they took a rest</t>
  </si>
  <si>
    <t>so the Dynamic Duo took a quick break</t>
  </si>
  <si>
    <t>so they took a break</t>
  </si>
  <si>
    <t>old and young at the same time</t>
  </si>
  <si>
    <t>a silver coin</t>
  </si>
  <si>
    <t>so the sat down to take a break</t>
  </si>
  <si>
    <t>grown up</t>
  </si>
  <si>
    <t>it looked like</t>
  </si>
  <si>
    <t>specimens, like</t>
  </si>
  <si>
    <t>could it be…</t>
  </si>
  <si>
    <t>scraps of cloth</t>
  </si>
  <si>
    <t>shards of pottery</t>
  </si>
  <si>
    <t>many decades</t>
  </si>
  <si>
    <t>many hundreds of years</t>
  </si>
  <si>
    <t>pondered</t>
  </si>
  <si>
    <t>crouched down further</t>
  </si>
  <si>
    <t>atta</t>
  </si>
  <si>
    <t>that's a good</t>
  </si>
  <si>
    <t>what a good</t>
  </si>
  <si>
    <t>let's get out of here</t>
  </si>
  <si>
    <t>let's get outta here</t>
  </si>
  <si>
    <t>let's pack up</t>
  </si>
  <si>
    <t>let's head out</t>
  </si>
  <si>
    <t>.</t>
  </si>
  <si>
    <t>macaroni</t>
  </si>
  <si>
    <t>beef with broccoli</t>
  </si>
  <si>
    <t>speghetti</t>
  </si>
  <si>
    <t>roasted chicken breast</t>
  </si>
  <si>
    <t>yummy</t>
  </si>
  <si>
    <t>got back</t>
  </si>
  <si>
    <t>returned</t>
  </si>
  <si>
    <t>arrived back home</t>
  </si>
  <si>
    <t>got back to HQ</t>
  </si>
  <si>
    <t>was in the air</t>
  </si>
  <si>
    <t>aroma filled the air</t>
  </si>
  <si>
    <t>aroma was in the air</t>
  </si>
  <si>
    <t>smell was drifting in the air</t>
  </si>
  <si>
    <t>ramen</t>
  </si>
  <si>
    <t>was wafting</t>
  </si>
  <si>
    <t>was on the stove</t>
  </si>
  <si>
    <t>was cooking</t>
  </si>
  <si>
    <t>was simmering</t>
  </si>
  <si>
    <t>was waiting on a plate</t>
  </si>
  <si>
    <t>was waiting on the table</t>
  </si>
  <si>
    <t>was waiting on the kitchen table</t>
  </si>
  <si>
    <t>are both</t>
  </si>
  <si>
    <t>mom and dad</t>
  </si>
  <si>
    <t>is</t>
  </si>
  <si>
    <t>works as</t>
  </si>
  <si>
    <t>died</t>
  </si>
  <si>
    <t>a long time ago</t>
  </si>
  <si>
    <t>a few years ago</t>
  </si>
  <si>
    <t>passed away</t>
  </si>
  <si>
    <t>passed on</t>
  </si>
  <si>
    <t>died unexpectedly</t>
  </si>
  <si>
    <t>pa</t>
  </si>
  <si>
    <t>ma</t>
  </si>
  <si>
    <t>passed away peacefully</t>
  </si>
  <si>
    <t>a few months ago</t>
  </si>
  <si>
    <t>mother and father</t>
  </si>
  <si>
    <t>mama and papa</t>
  </si>
  <si>
    <t>Hulk gloves</t>
  </si>
  <si>
    <t>take detailed measurements</t>
  </si>
  <si>
    <t>gently take a sample</t>
  </si>
  <si>
    <t>gently take a few samples</t>
  </si>
  <si>
    <t>magnifying glass and tweezers</t>
  </si>
  <si>
    <t>met their nostrils</t>
  </si>
  <si>
    <t>was waiting for them in the microwave</t>
  </si>
  <si>
    <t>part of a skull</t>
  </si>
  <si>
    <t>miscellaneous human bones</t>
  </si>
  <si>
    <t>a gold coin</t>
  </si>
  <si>
    <t>a sharp tool</t>
  </si>
  <si>
    <t>went by</t>
  </si>
  <si>
    <t>breezed by</t>
  </si>
  <si>
    <t>sped by</t>
  </si>
  <si>
    <t>passed in the blink of an eye</t>
  </si>
  <si>
    <t>had exploded in growth</t>
  </si>
  <si>
    <t>had grown proportionally</t>
  </si>
  <si>
    <t>had also grown up</t>
  </si>
  <si>
    <t>had grown up as well</t>
  </si>
  <si>
    <t>passed like magic</t>
  </si>
  <si>
    <t>a little more</t>
  </si>
  <si>
    <t>somewhat more</t>
  </si>
  <si>
    <t>roads</t>
  </si>
  <si>
    <t>parking lots</t>
  </si>
  <si>
    <t>buildings</t>
  </si>
  <si>
    <t>modern conveniences</t>
  </si>
  <si>
    <t>tourists</t>
  </si>
  <si>
    <t>grocery stores</t>
  </si>
  <si>
    <t>streets</t>
  </si>
  <si>
    <t>drive thrus</t>
  </si>
  <si>
    <t>take-out places</t>
  </si>
  <si>
    <t>convenience stores</t>
  </si>
  <si>
    <t>noticable growth of</t>
  </si>
  <si>
    <t>a lot more</t>
  </si>
  <si>
    <t>a huge increase in</t>
  </si>
  <si>
    <t>whoshed by</t>
  </si>
  <si>
    <t>zoomed by</t>
  </si>
  <si>
    <t>had grown proportionally as well</t>
  </si>
  <si>
    <t>curious people</t>
  </si>
  <si>
    <t>came from</t>
  </si>
  <si>
    <t>drove from</t>
  </si>
  <si>
    <t>visited from</t>
  </si>
  <si>
    <t>all over</t>
  </si>
  <si>
    <t>all around</t>
  </si>
  <si>
    <t>all over the world</t>
  </si>
  <si>
    <t>all over the U.S.</t>
  </si>
  <si>
    <t>to meet</t>
  </si>
  <si>
    <t>to see</t>
  </si>
  <si>
    <t>drove in and flew from</t>
  </si>
  <si>
    <t>drove in from</t>
  </si>
  <si>
    <t>flocked from</t>
  </si>
  <si>
    <t>gathered</t>
  </si>
  <si>
    <t>folks</t>
  </si>
  <si>
    <t>families</t>
  </si>
  <si>
    <t>artifacts</t>
  </si>
  <si>
    <t>specimens</t>
  </si>
  <si>
    <t>"junk"</t>
  </si>
  <si>
    <t>"trash"</t>
  </si>
  <si>
    <t>as it so happened</t>
  </si>
  <si>
    <t>our ancestors</t>
  </si>
  <si>
    <t>it turned out</t>
  </si>
  <si>
    <t>thoughtfully</t>
  </si>
  <si>
    <t>documented</t>
  </si>
  <si>
    <t>belonged to</t>
  </si>
  <si>
    <t>were used by</t>
  </si>
  <si>
    <t>native Americans</t>
  </si>
  <si>
    <t>a previously unknown tribe</t>
  </si>
  <si>
    <t>that inhabited the area</t>
  </si>
  <si>
    <t>that frequented the area</t>
  </si>
  <si>
    <t>a previously unknown culture</t>
  </si>
  <si>
    <t>the natural bridge</t>
  </si>
  <si>
    <t>scientists</t>
  </si>
  <si>
    <t>archeologists</t>
  </si>
  <si>
    <t>the pros</t>
  </si>
  <si>
    <t>the professionals</t>
  </si>
  <si>
    <t>professional archeologists</t>
  </si>
  <si>
    <t>particular native Americans</t>
  </si>
  <si>
    <t>thought to have lived here long ago</t>
  </si>
  <si>
    <t>thought to have existed</t>
  </si>
  <si>
    <t>speculated to exist</t>
  </si>
  <si>
    <t>conclusive evidence</t>
  </si>
  <si>
    <t>never turned up</t>
  </si>
  <si>
    <t>was never found</t>
  </si>
  <si>
    <t>remained elusive</t>
  </si>
  <si>
    <t>a conclusive artifact</t>
  </si>
  <si>
    <t>that is</t>
  </si>
  <si>
    <t>of course</t>
  </si>
  <si>
    <t>as you now know</t>
  </si>
  <si>
    <t>the dynamic duo</t>
  </si>
  <si>
    <t>which is no surprise to you now</t>
  </si>
  <si>
    <t>things</t>
  </si>
  <si>
    <t>artificats</t>
  </si>
  <si>
    <t>lay under</t>
  </si>
  <si>
    <t>your backyard</t>
  </si>
  <si>
    <t>your town</t>
  </si>
  <si>
    <t>how many</t>
  </si>
  <si>
    <t>cool things</t>
  </si>
  <si>
    <t>are under</t>
  </si>
  <si>
    <t>are buried beneath</t>
  </si>
  <si>
    <t>your backyard (go find out!)</t>
  </si>
  <si>
    <t>your town (go find out!)</t>
  </si>
  <si>
    <t>your backyard (find out!)</t>
  </si>
  <si>
    <t>your town (find out!)</t>
  </si>
  <si>
    <t>your neighborhood</t>
  </si>
  <si>
    <t>your county</t>
  </si>
  <si>
    <t>your state</t>
  </si>
  <si>
    <t>your neighborhood (go find out!)</t>
  </si>
  <si>
    <t>your county (go find out!)</t>
  </si>
  <si>
    <t>your state (go find out!)</t>
  </si>
  <si>
    <t>your neighborhood (find out!)</t>
  </si>
  <si>
    <t>your county (find out!)</t>
  </si>
  <si>
    <t>your state (find out!)</t>
  </si>
  <si>
    <t>just how many</t>
  </si>
  <si>
    <t>treasures</t>
  </si>
  <si>
    <t>cultural treasures</t>
  </si>
  <si>
    <t>important things</t>
  </si>
  <si>
    <t>important artificats</t>
  </si>
  <si>
    <t>are in</t>
  </si>
  <si>
    <t>lay in</t>
  </si>
  <si>
    <t>past becomes present</t>
  </si>
  <si>
    <t>the exploradorks</t>
  </si>
  <si>
    <t>are buried in</t>
  </si>
  <si>
    <t>lay waiting in</t>
  </si>
  <si>
    <t>lay waiting underground in</t>
  </si>
  <si>
    <t>bad weather</t>
  </si>
  <si>
    <t>strong winds</t>
  </si>
  <si>
    <t>winds</t>
  </si>
  <si>
    <t>fairly recent</t>
  </si>
  <si>
    <t>digging by animals</t>
  </si>
  <si>
    <t>storms</t>
  </si>
  <si>
    <t>brought them to the surface</t>
  </si>
  <si>
    <t>heavy rains</t>
  </si>
  <si>
    <t>the latest</t>
  </si>
  <si>
    <t>I guess random</t>
  </si>
  <si>
    <t>brought them to light</t>
  </si>
  <si>
    <t>dug them up</t>
  </si>
  <si>
    <t>unveiled them</t>
  </si>
  <si>
    <t>exposed them</t>
  </si>
  <si>
    <t>uncovered them</t>
  </si>
  <si>
    <t>revealed them</t>
  </si>
  <si>
    <t>unearthed them</t>
  </si>
  <si>
    <t>unlocked Earth's treasures</t>
  </si>
  <si>
    <t>unlocked the vault of Earth's treasures</t>
  </si>
  <si>
    <t>macaroni and cheese</t>
  </si>
  <si>
    <t>meatloaf</t>
  </si>
  <si>
    <t>what is beyond the gate?</t>
  </si>
  <si>
    <t>you can never go back</t>
  </si>
  <si>
    <t>the long short walk</t>
  </si>
  <si>
    <t>fast forward to the past</t>
  </si>
  <si>
    <t>going back to go ahead</t>
  </si>
  <si>
    <t>was now</t>
  </si>
  <si>
    <t>just turned</t>
  </si>
  <si>
    <t>recently turned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</si>
</sst>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name val="Arial"/>
    </font>
    <font>
      <sz val="10"/>
      <name val="Arial"/>
      <family val="2"/>
    </font>
    <font>
      <b/>
      <sz val="10"/>
      <name val="Arial"/>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1" fillId="0" borderId="0"/>
  </cellStyleXfs>
  <cellXfs count="15">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Fill="1" applyAlignment="1">
      <alignment horizontal="left" vertical="center"/>
    </xf>
    <xf numFmtId="3" fontId="0" fillId="0" borderId="0" xfId="0" applyNumberFormat="1" applyAlignment="1">
      <alignment horizontal="left" vertical="center"/>
    </xf>
    <xf numFmtId="0" fontId="2" fillId="0" borderId="0" xfId="0" applyFont="1" applyAlignment="1">
      <alignment horizontal="left" vertical="center"/>
    </xf>
    <xf numFmtId="0" fontId="0" fillId="2" borderId="0" xfId="0" applyFill="1" applyAlignment="1">
      <alignment horizontal="left" vertical="center"/>
    </xf>
    <xf numFmtId="3" fontId="1" fillId="0" borderId="0" xfId="0" applyNumberFormat="1" applyFont="1" applyFill="1" applyAlignment="1">
      <alignment horizontal="left" vertical="center"/>
    </xf>
    <xf numFmtId="3" fontId="1" fillId="0" borderId="0" xfId="0" applyNumberFormat="1" applyFont="1" applyAlignment="1">
      <alignment horizontal="left" vertical="center"/>
    </xf>
    <xf numFmtId="9" fontId="0" fillId="0" borderId="0" xfId="1" applyNumberFormat="1" applyFont="1" applyAlignment="1">
      <alignment horizontal="left" vertical="center"/>
    </xf>
    <xf numFmtId="3" fontId="1" fillId="0" borderId="0" xfId="0" quotePrefix="1" applyNumberFormat="1" applyFont="1" applyAlignment="1">
      <alignment horizontal="left" vertical="center"/>
    </xf>
    <xf numFmtId="9" fontId="1" fillId="0" borderId="0" xfId="1" applyNumberFormat="1" applyFont="1" applyAlignment="1">
      <alignment horizontal="left" vertical="center"/>
    </xf>
    <xf numFmtId="3" fontId="1" fillId="2" borderId="0" xfId="0" quotePrefix="1" applyNumberFormat="1" applyFont="1" applyFill="1" applyAlignment="1">
      <alignment horizontal="left" vertical="center"/>
    </xf>
    <xf numFmtId="3" fontId="1" fillId="2" borderId="0" xfId="0" applyNumberFormat="1" applyFont="1" applyFill="1" applyAlignment="1">
      <alignment horizontal="left" vertical="center"/>
    </xf>
    <xf numFmtId="3" fontId="1" fillId="0" borderId="0" xfId="0" quotePrefix="1" applyNumberFormat="1" applyFont="1" applyFill="1" applyAlignment="1">
      <alignment horizontal="left" vertical="center"/>
    </xf>
  </cellXfs>
  <cellStyles count="3">
    <cellStyle name="Normal" xfId="0" builtinId="0"/>
    <cellStyle name="Normal 2" xfId="2" xr:uid="{00000000-0005-0000-0000-000005000000}"/>
    <cellStyle name="Percent" xfId="1" builtinId="5"/>
  </cellStyles>
  <dxfs count="1">
    <dxf>
      <font>
        <color rgb="FF9C0006"/>
      </font>
      <fill>
        <patternFill>
          <bgColor rgb="FFFFC7CE"/>
        </patternFill>
      </fill>
    </dxf>
  </dxfs>
  <tableStyles count="0" defaultTableStyle="TableStyleMedium9" defaultPivotStyle="PivotStyleLight16"/>
  <colors>
    <mruColors>
      <color rgb="FF00FF00"/>
      <color rgb="FF5BFF21"/>
      <color rgb="FF66FF66"/>
      <color rgb="FFFF7C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tati/Documents/Exercise/taijiquan%20no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ZMQ Family"/>
      <sheetName val="Taijiquan Notes"/>
      <sheetName val="Posture Counts"/>
      <sheetName val="Q&amp;A"/>
    </sheetNames>
    <sheetDataSet>
      <sheetData sheetId="0"/>
      <sheetData sheetId="1"/>
      <sheetData sheetId="2">
        <row r="1">
          <cell r="M1" t="str">
            <v>LF dist</v>
          </cell>
        </row>
        <row r="2">
          <cell r="M2">
            <v>0</v>
          </cell>
        </row>
        <row r="3">
          <cell r="M3">
            <v>49</v>
          </cell>
        </row>
        <row r="4">
          <cell r="M4">
            <v>70</v>
          </cell>
        </row>
        <row r="5">
          <cell r="M5">
            <v>30</v>
          </cell>
        </row>
        <row r="6">
          <cell r="M6">
            <v>100</v>
          </cell>
        </row>
        <row r="7">
          <cell r="M7">
            <v>30</v>
          </cell>
        </row>
        <row r="8">
          <cell r="M8">
            <v>30</v>
          </cell>
        </row>
        <row r="9">
          <cell r="M9">
            <v>70</v>
          </cell>
        </row>
        <row r="10">
          <cell r="M10">
            <v>100</v>
          </cell>
        </row>
        <row r="11">
          <cell r="M11">
            <v>30</v>
          </cell>
        </row>
        <row r="12">
          <cell r="M12">
            <v>0</v>
          </cell>
        </row>
        <row r="13">
          <cell r="M13">
            <v>70</v>
          </cell>
        </row>
        <row r="14">
          <cell r="M14">
            <v>0</v>
          </cell>
        </row>
        <row r="15">
          <cell r="M15">
            <v>70</v>
          </cell>
        </row>
        <row r="16">
          <cell r="M16">
            <v>0</v>
          </cell>
        </row>
        <row r="17">
          <cell r="M17">
            <v>0</v>
          </cell>
        </row>
        <row r="18">
          <cell r="M18">
            <v>70</v>
          </cell>
        </row>
        <row r="19">
          <cell r="M19">
            <v>70</v>
          </cell>
        </row>
        <row r="20">
          <cell r="M20">
            <v>0</v>
          </cell>
        </row>
        <row r="21">
          <cell r="M21">
            <v>70</v>
          </cell>
        </row>
        <row r="22">
          <cell r="M22">
            <v>51</v>
          </cell>
        </row>
        <row r="23">
          <cell r="M23">
            <v>30</v>
          </cell>
        </row>
        <row r="24">
          <cell r="M24">
            <v>100</v>
          </cell>
        </row>
        <row r="25">
          <cell r="M25">
            <v>30</v>
          </cell>
        </row>
        <row r="26">
          <cell r="A26" t="str">
            <v>N</v>
          </cell>
          <cell r="C26">
            <v>0.21518987341772153</v>
          </cell>
          <cell r="M26">
            <v>30</v>
          </cell>
        </row>
        <row r="27">
          <cell r="A27" t="str">
            <v>NE</v>
          </cell>
          <cell r="C27">
            <v>2.5316455696202531E-2</v>
          </cell>
          <cell r="M27">
            <v>70</v>
          </cell>
        </row>
        <row r="28">
          <cell r="A28" t="str">
            <v>E</v>
          </cell>
          <cell r="C28">
            <v>0.20253164556962025</v>
          </cell>
          <cell r="M28">
            <v>0</v>
          </cell>
        </row>
        <row r="29">
          <cell r="A29" t="str">
            <v>SE</v>
          </cell>
          <cell r="C29">
            <v>6.3291139240506333E-2</v>
          </cell>
          <cell r="M29">
            <v>100</v>
          </cell>
        </row>
        <row r="30">
          <cell r="A30" t="str">
            <v>S</v>
          </cell>
          <cell r="C30">
            <v>0</v>
          </cell>
          <cell r="M30">
            <v>0</v>
          </cell>
        </row>
        <row r="31">
          <cell r="A31" t="str">
            <v>SW</v>
          </cell>
          <cell r="C31">
            <v>2.5316455696202531E-2</v>
          </cell>
          <cell r="M31">
            <v>100</v>
          </cell>
        </row>
        <row r="32">
          <cell r="A32" t="str">
            <v>W</v>
          </cell>
          <cell r="C32">
            <v>0.41772151898734178</v>
          </cell>
          <cell r="M32">
            <v>0</v>
          </cell>
        </row>
        <row r="33">
          <cell r="A33" t="str">
            <v>NW</v>
          </cell>
          <cell r="C33">
            <v>5.0632911392405063E-2</v>
          </cell>
          <cell r="M33">
            <v>100</v>
          </cell>
        </row>
        <row r="34">
          <cell r="M34">
            <v>30</v>
          </cell>
        </row>
        <row r="35">
          <cell r="M35">
            <v>100</v>
          </cell>
        </row>
        <row r="36">
          <cell r="M36">
            <v>0</v>
          </cell>
        </row>
        <row r="37">
          <cell r="M37">
            <v>100</v>
          </cell>
        </row>
        <row r="38">
          <cell r="M38">
            <v>0</v>
          </cell>
        </row>
        <row r="39">
          <cell r="M39">
            <v>100</v>
          </cell>
        </row>
        <row r="40">
          <cell r="M40">
            <v>0</v>
          </cell>
        </row>
        <row r="41">
          <cell r="M41">
            <v>100</v>
          </cell>
        </row>
        <row r="42">
          <cell r="M42">
            <v>70</v>
          </cell>
        </row>
        <row r="43">
          <cell r="M43">
            <v>0</v>
          </cell>
        </row>
        <row r="44">
          <cell r="M44">
            <v>100</v>
          </cell>
        </row>
        <row r="45">
          <cell r="M45">
            <v>0</v>
          </cell>
        </row>
        <row r="46">
          <cell r="M46">
            <v>100</v>
          </cell>
        </row>
        <row r="47">
          <cell r="M47">
            <v>0</v>
          </cell>
        </row>
        <row r="48">
          <cell r="M48">
            <v>0</v>
          </cell>
        </row>
        <row r="49">
          <cell r="M49">
            <v>70</v>
          </cell>
        </row>
        <row r="50">
          <cell r="M50">
            <v>30</v>
          </cell>
        </row>
        <row r="51">
          <cell r="M51">
            <v>70</v>
          </cell>
        </row>
        <row r="52">
          <cell r="M52">
            <v>30</v>
          </cell>
        </row>
        <row r="53">
          <cell r="M53">
            <v>100</v>
          </cell>
        </row>
        <row r="54">
          <cell r="M54">
            <v>30</v>
          </cell>
        </row>
        <row r="55">
          <cell r="M55">
            <v>30</v>
          </cell>
        </row>
        <row r="56">
          <cell r="M56">
            <v>70</v>
          </cell>
        </row>
        <row r="57">
          <cell r="M57">
            <v>70</v>
          </cell>
        </row>
        <row r="58">
          <cell r="M58">
            <v>30</v>
          </cell>
        </row>
        <row r="59">
          <cell r="M59">
            <v>70</v>
          </cell>
        </row>
        <row r="60">
          <cell r="M60">
            <v>30</v>
          </cell>
        </row>
        <row r="61">
          <cell r="M61">
            <v>70</v>
          </cell>
        </row>
        <row r="62">
          <cell r="M62">
            <v>30</v>
          </cell>
        </row>
        <row r="63">
          <cell r="M63">
            <v>100</v>
          </cell>
        </row>
        <row r="64">
          <cell r="M64">
            <v>30</v>
          </cell>
        </row>
        <row r="65">
          <cell r="M65">
            <v>30</v>
          </cell>
        </row>
        <row r="66">
          <cell r="M66">
            <v>70</v>
          </cell>
        </row>
        <row r="67">
          <cell r="M67">
            <v>0</v>
          </cell>
        </row>
        <row r="68">
          <cell r="M68">
            <v>100</v>
          </cell>
        </row>
        <row r="69">
          <cell r="M69">
            <v>0</v>
          </cell>
        </row>
        <row r="70">
          <cell r="M70">
            <v>100</v>
          </cell>
        </row>
        <row r="71">
          <cell r="M71">
            <v>30</v>
          </cell>
        </row>
        <row r="72">
          <cell r="M72">
            <v>0</v>
          </cell>
        </row>
        <row r="73">
          <cell r="M73">
            <v>0</v>
          </cell>
        </row>
        <row r="74">
          <cell r="M74">
            <v>70</v>
          </cell>
        </row>
        <row r="75">
          <cell r="M75">
            <v>70</v>
          </cell>
        </row>
        <row r="76">
          <cell r="M76">
            <v>0</v>
          </cell>
        </row>
        <row r="77">
          <cell r="M77">
            <v>70</v>
          </cell>
        </row>
        <row r="78">
          <cell r="M78">
            <v>30</v>
          </cell>
        </row>
        <row r="79">
          <cell r="M79">
            <v>30</v>
          </cell>
        </row>
        <row r="80">
          <cell r="M80">
            <v>49</v>
          </cell>
        </row>
        <row r="105">
          <cell r="P105" t="str">
            <v>12 o'clock (in front of you)</v>
          </cell>
          <cell r="R105">
            <v>54</v>
          </cell>
        </row>
        <row r="106">
          <cell r="P106" t="str">
            <v>3 o'clock (to your right)</v>
          </cell>
          <cell r="R106">
            <v>5</v>
          </cell>
        </row>
        <row r="107">
          <cell r="P107" t="str">
            <v>6 o'clock (behind you)</v>
          </cell>
          <cell r="R107">
            <v>5</v>
          </cell>
        </row>
        <row r="108">
          <cell r="P108" t="str">
            <v>9 o'clock (to your left)</v>
          </cell>
          <cell r="R108">
            <v>2</v>
          </cell>
        </row>
        <row r="109">
          <cell r="P109" t="str">
            <v>Other</v>
          </cell>
          <cell r="R109">
            <v>13</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dimension ref="A1:IZ1000"/>
  <sheetViews>
    <sheetView tabSelected="1" topLeftCell="IH1" zoomScaleNormal="100" workbookViewId="0">
      <selection activeCell="IO5" sqref="IO5"/>
    </sheetView>
  </sheetViews>
  <sheetFormatPr defaultColWidth="6.6640625" defaultRowHeight="13.2" x14ac:dyDescent="0.25"/>
  <cols>
    <col min="1" max="1" width="10.44140625" style="2" bestFit="1" customWidth="1"/>
    <col min="2" max="2" width="2" style="2" bestFit="1" customWidth="1"/>
    <col min="3" max="3" width="9.5546875" style="2" bestFit="1" customWidth="1"/>
    <col min="4" max="4" width="2.5546875" style="2" bestFit="1" customWidth="1"/>
    <col min="5" max="5" width="11.33203125" style="2" bestFit="1" customWidth="1"/>
    <col min="6" max="6" width="2" style="2" bestFit="1" customWidth="1"/>
    <col min="7" max="7" width="9.5546875" style="2" bestFit="1" customWidth="1"/>
    <col min="8" max="8" width="8.44140625" style="2" bestFit="1" customWidth="1"/>
    <col min="9" max="9" width="6.6640625" style="2"/>
    <col min="10" max="10" width="13.109375" style="2" customWidth="1"/>
    <col min="11" max="11" width="22.88671875" style="2" customWidth="1"/>
    <col min="12" max="13" width="10.109375" style="2" customWidth="1"/>
    <col min="14" max="20" width="6.6640625" style="2"/>
    <col min="21" max="21" width="8.5546875" style="2" bestFit="1" customWidth="1"/>
    <col min="22" max="31" width="6.6640625" style="2"/>
    <col min="32" max="32" width="15.109375" style="2" customWidth="1"/>
    <col min="33" max="40" width="6.6640625" style="2"/>
    <col min="41" max="41" width="14.6640625" style="2" bestFit="1" customWidth="1"/>
    <col min="42" max="42" width="4.33203125" style="2" customWidth="1"/>
    <col min="43" max="46" width="3.44140625" style="2" customWidth="1"/>
    <col min="47" max="47" width="8.88671875" style="2" bestFit="1" customWidth="1"/>
    <col min="48" max="48" width="5.88671875" style="2" bestFit="1" customWidth="1"/>
    <col min="49" max="49" width="14.44140625" style="2" bestFit="1" customWidth="1"/>
    <col min="50" max="50" width="4.44140625" style="2" customWidth="1"/>
    <col min="51" max="51" width="3.5546875" style="2" customWidth="1"/>
    <col min="52" max="52" width="6.109375" style="2" customWidth="1"/>
    <col min="53" max="53" width="7.6640625" style="2" customWidth="1"/>
    <col min="54" max="54" width="6" style="2" customWidth="1"/>
    <col min="55" max="55" width="4.6640625" style="2" customWidth="1"/>
    <col min="56" max="56" width="12.5546875" style="2" customWidth="1"/>
    <col min="57" max="62" width="4.6640625" style="2" customWidth="1"/>
    <col min="63" max="63" width="7.6640625" style="2" customWidth="1"/>
    <col min="64" max="64" width="4.6640625" style="2" customWidth="1"/>
    <col min="65" max="65" width="17.33203125" style="2" bestFit="1" customWidth="1"/>
    <col min="66" max="66" width="4.6640625" style="2" customWidth="1"/>
    <col min="67" max="67" width="8.88671875" style="2" customWidth="1"/>
    <col min="68" max="68" width="4.6640625" style="2" customWidth="1"/>
    <col min="69" max="69" width="13.5546875" style="2" bestFit="1" customWidth="1"/>
    <col min="70" max="72" width="13.5546875" style="2" customWidth="1"/>
    <col min="73" max="76" width="4.6640625" style="2" customWidth="1"/>
    <col min="77" max="77" width="12" style="2" customWidth="1"/>
    <col min="78" max="78" width="4.6640625" style="2" customWidth="1"/>
    <col min="79" max="79" width="10.109375" style="2" customWidth="1"/>
    <col min="80" max="90" width="4.6640625" style="2" customWidth="1"/>
    <col min="91" max="91" width="11" style="2" customWidth="1"/>
    <col min="92" max="95" width="4.6640625" style="2" customWidth="1"/>
    <col min="96" max="96" width="18.6640625" style="2" customWidth="1"/>
    <col min="97" max="97" width="4.6640625" style="2" customWidth="1"/>
    <col min="98" max="98" width="22.6640625" style="2" customWidth="1"/>
    <col min="99" max="100" width="4.6640625" style="2" customWidth="1"/>
    <col min="101" max="101" width="10.88671875" style="2" customWidth="1"/>
    <col min="102" max="106" width="4.6640625" style="2" customWidth="1"/>
    <col min="107" max="107" width="16" style="2" customWidth="1"/>
    <col min="108" max="108" width="4.6640625" style="2" customWidth="1"/>
    <col min="109" max="109" width="8" style="2" customWidth="1"/>
    <col min="110" max="111" width="4.6640625" style="2" customWidth="1"/>
    <col min="112" max="112" width="13.88671875" style="2" customWidth="1"/>
    <col min="113" max="113" width="4.6640625" style="2" customWidth="1"/>
    <col min="114" max="114" width="17.44140625" style="2" customWidth="1"/>
    <col min="115" max="117" width="4.6640625" style="2" customWidth="1"/>
    <col min="118" max="125" width="10" style="2" customWidth="1"/>
    <col min="126" max="126" width="13" style="2" customWidth="1"/>
    <col min="127" max="128" width="4.6640625" style="2" customWidth="1"/>
    <col min="129" max="129" width="24.109375" style="2" customWidth="1"/>
    <col min="130" max="132" width="4.6640625" style="2" customWidth="1"/>
    <col min="133" max="133" width="17.5546875" style="2" bestFit="1" customWidth="1"/>
    <col min="134" max="135" width="4.6640625" style="2" customWidth="1"/>
    <col min="136" max="136" width="18.5546875" style="2" bestFit="1" customWidth="1"/>
    <col min="137" max="138" width="4.6640625" style="2" customWidth="1"/>
    <col min="139" max="139" width="9" style="2" bestFit="1" customWidth="1"/>
    <col min="140" max="141" width="4.6640625" style="2" customWidth="1"/>
    <col min="142" max="142" width="10.6640625" style="2" customWidth="1"/>
    <col min="143" max="143" width="4.6640625" style="2" customWidth="1"/>
    <col min="144" max="144" width="12" style="2" customWidth="1"/>
    <col min="145" max="145" width="9" style="2" customWidth="1"/>
    <col min="146" max="146" width="4.6640625" style="2" customWidth="1"/>
    <col min="147" max="147" width="12.88671875" style="2" customWidth="1"/>
    <col min="148" max="149" width="4.6640625" style="2" customWidth="1"/>
    <col min="150" max="150" width="20" style="2" customWidth="1"/>
    <col min="151" max="152" width="4.6640625" style="2" customWidth="1"/>
    <col min="153" max="153" width="40.44140625" style="2" bestFit="1" customWidth="1"/>
    <col min="154" max="155" width="4.6640625" style="2" customWidth="1"/>
    <col min="156" max="156" width="5.6640625" style="2" customWidth="1"/>
    <col min="157" max="157" width="20.5546875" style="2" customWidth="1"/>
    <col min="158" max="159" width="4.6640625" style="2" customWidth="1"/>
    <col min="160" max="160" width="14.109375" style="2" customWidth="1"/>
    <col min="161" max="161" width="4.6640625" style="2" customWidth="1"/>
    <col min="162" max="162" width="21.88671875" style="1" customWidth="1"/>
    <col min="163" max="195" width="13.33203125" style="1" customWidth="1"/>
    <col min="196" max="196" width="11.109375" style="1" customWidth="1"/>
    <col min="197" max="199" width="13.33203125" style="1" customWidth="1"/>
    <col min="200" max="200" width="41.33203125" style="1" customWidth="1"/>
    <col min="201" max="208" width="13.33203125" style="1" customWidth="1"/>
    <col min="209" max="209" width="27.6640625" style="1" customWidth="1"/>
    <col min="210" max="246" width="13.33203125" style="1" customWidth="1"/>
    <col min="247" max="247" width="23.88671875" style="1" customWidth="1"/>
    <col min="248" max="248" width="22.33203125" style="1" customWidth="1"/>
    <col min="249" max="249" width="13.33203125" style="1" customWidth="1"/>
    <col min="250" max="250" width="6.6640625" style="2"/>
    <col min="251" max="251" width="8.88671875" style="2" bestFit="1" customWidth="1"/>
    <col min="252" max="252" width="4.6640625" style="2" customWidth="1"/>
    <col min="253" max="256" width="6.6640625" style="2"/>
    <col min="257" max="257" width="35.6640625" style="2" customWidth="1"/>
    <col min="259" max="259" width="6.6640625" style="2"/>
    <col min="261" max="16384" width="6.6640625" style="2"/>
  </cols>
  <sheetData>
    <row r="1" spans="1:258" x14ac:dyDescent="0.25">
      <c r="A1" s="2" t="s">
        <v>1561</v>
      </c>
      <c r="C1" s="1" t="s">
        <v>1560</v>
      </c>
      <c r="D1" s="1" t="s">
        <v>2</v>
      </c>
      <c r="E1" s="2" t="s">
        <v>1277</v>
      </c>
      <c r="G1" s="1" t="s">
        <v>1560</v>
      </c>
      <c r="H1" s="1" t="s">
        <v>1605</v>
      </c>
      <c r="I1" s="1" t="s">
        <v>1606</v>
      </c>
      <c r="J1" s="1"/>
      <c r="K1" s="1"/>
      <c r="L1" s="1"/>
      <c r="M1" s="1"/>
      <c r="N1" s="1"/>
      <c r="O1" s="1"/>
      <c r="P1" s="1"/>
      <c r="Q1" s="1"/>
      <c r="R1" s="1"/>
      <c r="S1" s="1"/>
      <c r="T1" s="1" t="s">
        <v>38</v>
      </c>
      <c r="U1" s="1" t="s">
        <v>2205</v>
      </c>
      <c r="V1" s="1" t="str">
        <f ca="1">INDEX($U:$U,RANDBETWEEN(1,COUNTA($U:$U)))</f>
        <v>passed away</v>
      </c>
      <c r="W1" s="1" t="s">
        <v>2206</v>
      </c>
      <c r="X1" s="1" t="str">
        <f ca="1">INDEX($W:$W,RANDBETWEEN(1,COUNTA($W:$W)))</f>
        <v>a few months ago</v>
      </c>
      <c r="Y1" s="1"/>
      <c r="Z1" s="1" t="s">
        <v>115</v>
      </c>
      <c r="AA1" s="1" t="str">
        <f ca="1">INDEX($Z:$Z,RANDBETWEEN(1,COUNTA($Z:$Z)))</f>
        <v>mom</v>
      </c>
      <c r="AB1" s="1" t="s">
        <v>105</v>
      </c>
      <c r="AC1" s="1" t="str">
        <f ca="1">INDEX($AB:$AB,RANDBETWEEN(1,COUNTA($AB:$AB)))</f>
        <v>pop</v>
      </c>
      <c r="AD1" s="1" t="s">
        <v>2203</v>
      </c>
      <c r="AE1" s="1" t="str">
        <f ca="1">INDEX($AD:$AD,RANDBETWEEN(1,COUNTA($AD:$AD)))</f>
        <v>works as</v>
      </c>
      <c r="AF1" s="9" t="s">
        <v>2202</v>
      </c>
      <c r="AG1" s="1" t="str">
        <f ca="1">INDEX($AF:$AF,RANDBETWEEN(1,COUNTA($AF:$AF)))</f>
        <v>mother and father</v>
      </c>
      <c r="AH1" s="1" t="s">
        <v>2201</v>
      </c>
      <c r="AI1" s="1" t="str">
        <f ca="1">INDEX($AH:$AH,RANDBETWEEN(1,COUNTA($AH:$AH)))</f>
        <v>are</v>
      </c>
      <c r="AJ1" s="1"/>
      <c r="AK1" s="2" t="s">
        <v>1562</v>
      </c>
      <c r="AL1" s="2" t="s">
        <v>0</v>
      </c>
      <c r="AM1" s="2" t="s">
        <v>1561</v>
      </c>
      <c r="AN1" s="2" t="s">
        <v>2</v>
      </c>
      <c r="AO1" s="1" t="s">
        <v>56</v>
      </c>
      <c r="AP1" s="1" t="str">
        <f ca="1">INDEX($AO:$AO,RANDBETWEEN(1,COUNTA($AO:$AO)))</f>
        <v>graphic designer</v>
      </c>
      <c r="AQ1" s="2" t="str">
        <f ca="1">IF(OR(MID(AP1,1,1)="a",MID(AP1,1,1)="e",MID(AP1,1,1)="i",MID(AP1,1,1)="o",MID(AP1,1,1)="u"),"an","a")</f>
        <v>a</v>
      </c>
      <c r="AU1" s="2" t="str">
        <f ca="1">INDEX($A:$A,RANDBETWEEN(1,COUNTA($A:$A)))</f>
        <v>Charles</v>
      </c>
      <c r="AV1" s="2" t="str">
        <f ca="1">INDEX($E:$E,RANDBETWEEN(1,COUNTA($E:$E)))</f>
        <v>Jones</v>
      </c>
      <c r="AW1" s="2" t="str">
        <f ca="1">CONCATENATE(AU1," ",AV1)</f>
        <v>Charles Jones</v>
      </c>
      <c r="AX1" s="2" t="str">
        <f ca="1">LOOKUP($AU$1,$A:$A,$D:$D)</f>
        <v>M</v>
      </c>
      <c r="AY1" s="2">
        <f ca="1">RANDBETWEEN(AY4,AY5)</f>
        <v>11</v>
      </c>
      <c r="AZ1" s="2" t="str">
        <f ca="1">INDEX($AK:$AK,RANDBETWEEN(1,COUNTA($AK:$AK)))</f>
        <v>Janice</v>
      </c>
      <c r="BA1" s="2" t="str">
        <f ca="1">INDEX($AM:$AM,RANDBETWEEN(1,COUNTA($AM:$AM)))</f>
        <v>Nathan</v>
      </c>
      <c r="BB1" s="1" t="s">
        <v>1612</v>
      </c>
      <c r="BC1" s="1"/>
      <c r="BD1" s="1" t="s">
        <v>233</v>
      </c>
      <c r="BE1" s="1"/>
      <c r="BF1" s="2" t="s">
        <v>1819</v>
      </c>
      <c r="BG1" s="1"/>
      <c r="BH1" s="1" t="s">
        <v>98</v>
      </c>
      <c r="BI1" s="1"/>
      <c r="BJ1" s="1" t="s">
        <v>1634</v>
      </c>
      <c r="BK1" s="1" t="str">
        <f ca="1">INDEX($BJ:$BJ,RANDBETWEEN(1,COUNTA($BJ:$BJ)))</f>
        <v>Pineville</v>
      </c>
      <c r="BL1" s="1"/>
      <c r="BM1" s="1" t="s">
        <v>185</v>
      </c>
      <c r="BN1" s="1"/>
      <c r="BO1" s="2" t="s">
        <v>911</v>
      </c>
      <c r="BP1" s="1"/>
      <c r="BQ1" s="2" t="s">
        <v>191</v>
      </c>
      <c r="BR1" s="2" t="str">
        <f>IF(OR(MID(BQ1,1,1)="a",MID(BQ1,1,1)="e",MID(BQ1,1,1)="i",MID(BQ1,1,1)="o",MID(BQ1,1,1)="u"),"an","a")</f>
        <v>an</v>
      </c>
      <c r="BS1" s="1" t="s">
        <v>1851</v>
      </c>
      <c r="BT1" s="1" t="str">
        <f ca="1">INDEX($BS:$BS,RANDBETWEEN(1,COUNTA($BS:$BS)))</f>
        <v>ill-mannered</v>
      </c>
      <c r="BV1" s="2" t="s">
        <v>930</v>
      </c>
      <c r="BW1" s="1"/>
      <c r="BX1" s="1" t="s">
        <v>1560</v>
      </c>
      <c r="BY1" s="1" t="str">
        <f ca="1">INDEX($BV:$BV,RANDBETWEEN(1,COUNTA($BV:$BV)))</f>
        <v>doberman</v>
      </c>
      <c r="BZ1" s="1" t="str">
        <f ca="1">IF(OR(MID(BY1,1,1)="a",MID(BY1,1,1)="e",MID(BY1,1,1)="i",MID(BY1,1,1)="o",MID(BY1,1,1)="u"),"an","a")</f>
        <v>a</v>
      </c>
      <c r="CA1" s="2" t="s">
        <v>1647</v>
      </c>
      <c r="CB1" s="1"/>
      <c r="CC1" s="1" t="s">
        <v>1560</v>
      </c>
      <c r="CD1" s="1" t="str">
        <f ca="1">INDEX($CA:$CA,RANDBETWEEN(1,COUNTA($CA:$CA)))</f>
        <v>Jazzy</v>
      </c>
      <c r="CE1" s="1" t="str">
        <f ca="1">IF(CE7&lt;0.5,"M","F")</f>
        <v>M</v>
      </c>
      <c r="CF1" s="1"/>
      <c r="CG1" s="2" t="s">
        <v>1643</v>
      </c>
      <c r="CH1" s="1">
        <f ca="1">RANDBETWEEN(CH4,CH5)</f>
        <v>151</v>
      </c>
      <c r="CI1" s="1" t="s">
        <v>63</v>
      </c>
      <c r="CJ1" s="1"/>
      <c r="CK1" s="1" t="s">
        <v>1857</v>
      </c>
      <c r="CL1" s="1"/>
      <c r="CM1" s="2" t="str">
        <f ca="1">CONCATENATE("Mt."," ",INDEX($CP:$CP,RANDBETWEEN(1,COUNTA($CP:$CP))))</f>
        <v>Mt. Pine</v>
      </c>
      <c r="CN1" s="1" t="str">
        <f ca="1">INDEX($CM:$CM,RANDBETWEEN(1,COUNTA($CM:$CM)))</f>
        <v>the caldera</v>
      </c>
      <c r="CO1" s="1"/>
      <c r="CP1" s="1" t="s">
        <v>1265</v>
      </c>
      <c r="CQ1" s="1"/>
      <c r="CR1" s="2" t="s">
        <v>1822</v>
      </c>
      <c r="CS1" s="1"/>
      <c r="CT1" s="1" t="s">
        <v>222</v>
      </c>
      <c r="CU1" s="1"/>
      <c r="CV1" s="1"/>
      <c r="CW1" s="2" t="s">
        <v>719</v>
      </c>
      <c r="CX1" s="1"/>
      <c r="CY1" s="1"/>
      <c r="CZ1" s="1" t="s">
        <v>199</v>
      </c>
      <c r="DA1" s="1"/>
      <c r="DB1" s="1" t="s">
        <v>57</v>
      </c>
      <c r="DC1" s="1" t="s">
        <v>154</v>
      </c>
      <c r="DD1" s="1"/>
      <c r="DE1" s="1" t="s">
        <v>1870</v>
      </c>
      <c r="DF1" s="1"/>
      <c r="DG1" s="1"/>
      <c r="DH1" s="1" t="s">
        <v>1873</v>
      </c>
      <c r="DI1" s="1"/>
      <c r="DJ1" s="1" t="s">
        <v>133</v>
      </c>
      <c r="DK1" s="1" t="str">
        <f ca="1">INDEX($DJ:$DJ,RANDBETWEEN(1,COUNTA($DJ:$DJ)))</f>
        <v>magnifying glass and tweezers</v>
      </c>
      <c r="DL1" s="1" t="s">
        <v>2091</v>
      </c>
      <c r="DM1" s="1" t="str">
        <f ca="1">INDEX($DL:$DL,RANDBETWEEN(1,COUNTA($DL:$DL)))</f>
        <v>document the scene</v>
      </c>
      <c r="DN1" s="1"/>
      <c r="DO1" s="1" t="s">
        <v>2096</v>
      </c>
      <c r="DP1" s="1" t="str">
        <f ca="1">INDEX($DO:$DO,RANDBETWEEN(1,COUNTA($DO:$DO)))</f>
        <v>draw a diagram with a scale</v>
      </c>
      <c r="DQ1" s="1" t="s">
        <v>2101</v>
      </c>
      <c r="DR1" s="1" t="str">
        <f ca="1">INDEX($DQ:$DQ,RANDBETWEEN(1,COUNTA($DQ:$DQ)))</f>
        <v>take many measurements</v>
      </c>
      <c r="DS1" s="1" t="s">
        <v>2103</v>
      </c>
      <c r="DT1" s="1" t="str">
        <f ca="1">INDEX($DS:$DS,RANDBETWEEN(1,COUNTA($DS:$DS)))</f>
        <v>grab a sample</v>
      </c>
      <c r="DU1" s="1"/>
      <c r="DV1" s="1" t="s">
        <v>1884</v>
      </c>
      <c r="DW1" s="1"/>
      <c r="DX1" s="1"/>
      <c r="DY1" s="2" t="s">
        <v>1901</v>
      </c>
      <c r="DZ1" s="1"/>
      <c r="EA1" s="1" t="s">
        <v>1988</v>
      </c>
      <c r="EB1" s="1"/>
      <c r="EC1" s="1" t="s">
        <v>1983</v>
      </c>
      <c r="ED1" s="1"/>
      <c r="EE1" s="1"/>
      <c r="EF1" s="1" t="s">
        <v>1991</v>
      </c>
      <c r="EG1" s="1"/>
      <c r="EH1" s="1"/>
      <c r="EI1" s="1" t="s">
        <v>1993</v>
      </c>
      <c r="EJ1" s="1"/>
      <c r="EK1" s="1"/>
      <c r="EL1" s="1" t="s">
        <v>1995</v>
      </c>
      <c r="EM1" s="1"/>
      <c r="EN1" s="1" t="s">
        <v>94</v>
      </c>
      <c r="EO1" s="1" t="str">
        <f ca="1">INDEX($EN:$EN,RANDBETWEEN(1,COUNTA($EN:$EN)))</f>
        <v>candy bar</v>
      </c>
      <c r="EP1" s="1" t="str">
        <f ca="1">IF(OR(MID(EO1,1,1)="a",MID(EO1,1,1)="e",MID(EO1,1,1)="i",MID(EO1,1,1)="o",MID(EO1,1,1)="u"),"an","a")</f>
        <v>a</v>
      </c>
      <c r="EQ1" s="1" t="s">
        <v>162</v>
      </c>
      <c r="ER1" s="1"/>
      <c r="ES1" s="1"/>
      <c r="ET1" s="1" t="s">
        <v>83</v>
      </c>
      <c r="EU1" s="1" t="str">
        <f ca="1">INDEX($ET:$ET,RANDBETWEEN(1,COUNTA($ET:$ET)))</f>
        <v>few crumbs</v>
      </c>
      <c r="EV1" s="1" t="str">
        <f>IF(OR(MID(ET1,1,1)="a",MID(ET1,1,1)="e",MID(ET1,1,1)="i",MID(ET1,1,1)="o",MID(ET1,1,1)="u"),"an","a")</f>
        <v>a</v>
      </c>
      <c r="EW1" s="2" t="str">
        <f ca="1">CONCATENATE("after a"," ",ROUND(RAND()*2,1)+0.5," ","mile walk")</f>
        <v>after a 2.1 mile walk</v>
      </c>
      <c r="EX1" s="1"/>
      <c r="EY1" s="1" t="str">
        <f ca="1">INDEX($EW:$EW,RANDBETWEEN(1,COUNTA($EW:$EW)))</f>
        <v>after a 2.1 mile walk</v>
      </c>
      <c r="EZ1" s="1" t="str">
        <f ca="1">UPPER(LEFT(EW1,1))&amp;LOWER(RIGHT(EW1,LEN(EW1)-1))</f>
        <v>After a 2.1 mile walk</v>
      </c>
      <c r="FA1" s="1" t="s">
        <v>2033</v>
      </c>
      <c r="FB1" s="1"/>
      <c r="FC1" s="1"/>
      <c r="FD1" s="1" t="s">
        <v>158</v>
      </c>
      <c r="FE1" s="1"/>
      <c r="FF1" s="1" t="s">
        <v>2056</v>
      </c>
      <c r="FG1" s="1" t="s">
        <v>2153</v>
      </c>
      <c r="FI1" s="1" t="s">
        <v>2079</v>
      </c>
      <c r="FJ1" s="1" t="s">
        <v>2084</v>
      </c>
      <c r="FK1" s="1" t="str">
        <f>CONCATENATE(FI1,FJ1)</f>
        <v>check this out!</v>
      </c>
      <c r="FL1" s="1" t="s">
        <v>173</v>
      </c>
      <c r="FM1" s="1" t="s">
        <v>2120</v>
      </c>
      <c r="FN1" s="1" t="str">
        <f ca="1">INDEX($FM:$FM,RANDBETWEEN(1,COUNTA($FM:$FM)))</f>
        <v>it looks like</v>
      </c>
      <c r="FO1" s="1" t="str">
        <f ca="1">UPPER(LEFT(FN1,1))&amp;LOWER(RIGHT(FN1,LEN(FN1)-1))</f>
        <v>It looks like</v>
      </c>
      <c r="FP1" s="1" t="s">
        <v>2114</v>
      </c>
      <c r="FQ1" s="1" t="str">
        <f ca="1">INDEX($FP:$FP,RANDBETWEEN(1,COUNTA($FP:$FP)))</f>
        <v>animal bones</v>
      </c>
      <c r="FR1" s="1" t="s">
        <v>99</v>
      </c>
      <c r="FS1" s="1" t="str">
        <f ca="1">INDEX($FR:$FR,RANDBETWEEN(1,COUNTA($FR:$FR)))</f>
        <v>old clothing</v>
      </c>
      <c r="FT1" s="1" t="s">
        <v>527</v>
      </c>
      <c r="FU1" s="1" t="s">
        <v>2113</v>
      </c>
      <c r="FV1" s="1" t="str">
        <f ca="1">INDEX($FU:$FU,RANDBETWEEN(1,COUNTA($FU:$FU)))</f>
        <v>a gold coin</v>
      </c>
      <c r="FW1" s="1" t="s">
        <v>601</v>
      </c>
      <c r="FX1" s="1" t="str">
        <f>UPPER(LEFT(FW1,1))&amp;LOWER(RIGHT(FW1,LEN(FW1)-1))</f>
        <v>Recent</v>
      </c>
      <c r="FY1" s="1" t="s">
        <v>2346</v>
      </c>
      <c r="FZ1" s="1" t="s">
        <v>2354</v>
      </c>
      <c r="GA1" s="1" t="s">
        <v>9</v>
      </c>
      <c r="GB1" s="1" t="str">
        <f ca="1">INDEX($GA:$GA,RANDBETWEEN(1,COUNTA($GA:$GA)))</f>
        <v>long</v>
      </c>
      <c r="GC1" s="1" t="s">
        <v>2143</v>
      </c>
      <c r="GD1" s="1" t="str">
        <f ca="1">INDEX($GC:$GC,RANDBETWEEN(1,COUNTA($GC:$GC)))</f>
        <v>sitting here for</v>
      </c>
      <c r="GE1" s="1" t="s">
        <v>2125</v>
      </c>
      <c r="GF1" s="1" t="str">
        <f ca="1">INDEX($GE:$GE,RANDBETWEEN(1,COUNTA($GE:$GE)))</f>
        <v>wondered</v>
      </c>
      <c r="GG1" s="1" t="s">
        <v>174</v>
      </c>
      <c r="GH1" s="1" t="s">
        <v>2125</v>
      </c>
      <c r="GI1" s="8" t="s">
        <v>93</v>
      </c>
      <c r="GK1" s="1" t="s">
        <v>77</v>
      </c>
      <c r="GL1" s="1" t="str">
        <f>UPPER(LEFT(GK1,1))&amp;LOWER(RIGHT(GK1,LEN(GK1)-1))</f>
        <v>Good</v>
      </c>
      <c r="GM1" s="1" t="str">
        <f ca="1">INDEX($GL:$GL,RANDBETWEEN(1,COUNTA($GL:$GL)))</f>
        <v>That's a good</v>
      </c>
      <c r="GN1" s="8" t="str">
        <f ca="1">CONCATENATE(GM1," ",$CE$2," ",$CD$1,", ","you're"," ",INDEX($GO:$GO,RANDBETWEEN(1,COUNTA($GO:$GO))),".")</f>
        <v>That's a good boy Jazzy, you're so helpful.</v>
      </c>
      <c r="GO1" s="1" t="s">
        <v>2133</v>
      </c>
      <c r="GP1" s="1" t="s">
        <v>166</v>
      </c>
      <c r="GQ1" s="1" t="s">
        <v>82</v>
      </c>
      <c r="GR1" s="8" t="str">
        <f ca="1">CONCATENATE("I wonder what"," ",IF(H8="dad",AC1,IF(H8="mom",AA1,AG1))," ",IF(H8="dad","is",IF(H8="mom","is","are"))," ","making for"," ",INDEX($GQ:$GQ,RANDBETWEEN(1,COUNTA($GQ:$GQ))))</f>
        <v>I wonder what mother and father are making for dinner</v>
      </c>
      <c r="GS1" s="1" t="str">
        <f ca="1">UPPER(LEFT(GR1,1))&amp;LOWER(RIGHT(GR1,LEN(GR1)-1))</f>
        <v>I wonder what mother and father are making for dinner</v>
      </c>
      <c r="GT1" s="1" t="str">
        <f ca="1">INDEX($GS:$GS,RANDBETWEEN(1,COUNTA($GS:$GS)))</f>
        <v>Let's get outta here</v>
      </c>
      <c r="GU1" s="1" t="s">
        <v>2179</v>
      </c>
      <c r="GV1" s="1" t="s">
        <v>2185</v>
      </c>
      <c r="GW1" s="1" t="str">
        <f ca="1">INDEX($GV:$GV,RANDBETWEEN(1,COUNTA($GV:$GV)))</f>
        <v>arrived back home</v>
      </c>
      <c r="GX1" s="8" t="s">
        <v>2181</v>
      </c>
      <c r="GY1" s="1" t="str">
        <f ca="1">INDEX($GX:$GX,RANDBETWEEN(1,COUNTA($GX:$GX)))</f>
        <v>ramen</v>
      </c>
      <c r="GZ1" s="1" t="s">
        <v>2196</v>
      </c>
      <c r="HA1" s="1" t="str">
        <f ca="1">INDEX($GZ:$GZ,RANDBETWEEN(1,COUNTA($GZ:$GZ)))</f>
        <v>was waiting for them (well, for Charles)</v>
      </c>
      <c r="HB1" s="8" t="s">
        <v>761</v>
      </c>
      <c r="HC1" s="8" t="str">
        <f>UPPER(LEFT(HB1,1))&amp;LOWER(RIGHT(HB1,LEN(HB1)-1))</f>
        <v>Delicious</v>
      </c>
      <c r="HD1" s="1" t="str">
        <f ca="1">INDEX($HC:$HC,RANDBETWEEN(1,COUNTA($HC:$HC)))</f>
        <v>Yummy</v>
      </c>
      <c r="HE1" s="8" t="str">
        <f ca="1">CHOOSE(HE10,"one","two","three","four","five","six","seven","eight","nine","ten","eleven","twelve","thirteen","fourteen","fifteen","sixteen","seventeen","eighteen","nineteen","twenty")</f>
        <v>eight</v>
      </c>
      <c r="HF1" s="1" t="s">
        <v>170</v>
      </c>
      <c r="HG1" s="1" t="s">
        <v>2367</v>
      </c>
      <c r="HI1" s="1" t="s">
        <v>2233</v>
      </c>
      <c r="HJ1" s="1" t="s">
        <v>138</v>
      </c>
      <c r="HK1" s="1" t="s">
        <v>128</v>
      </c>
      <c r="HL1" s="1" t="s">
        <v>2243</v>
      </c>
      <c r="HM1" s="1" t="str">
        <f>UPPER(LEFT(HL1,1))&amp;LOWER(RIGHT(HL1,LEN(HL1)-1))</f>
        <v>Tourists</v>
      </c>
      <c r="HN1" s="1" t="s">
        <v>2256</v>
      </c>
      <c r="HO1" s="1" t="s">
        <v>2259</v>
      </c>
      <c r="HP1" s="1" t="s">
        <v>2263</v>
      </c>
      <c r="HQ1" s="1" t="s">
        <v>2277</v>
      </c>
      <c r="HR1" s="1" t="str">
        <f>UPPER(LEFT(HQ1,1))&amp;LOWER(RIGHT(HQ1,LEN(HQ1)-1))</f>
        <v>It turned out</v>
      </c>
      <c r="HS1" s="1" t="s">
        <v>2271</v>
      </c>
      <c r="HT1" s="1" t="s">
        <v>745</v>
      </c>
      <c r="HU1" s="1" t="s">
        <v>591</v>
      </c>
      <c r="HV1" s="1" t="s">
        <v>2280</v>
      </c>
      <c r="HW1" s="1" t="s">
        <v>2282</v>
      </c>
      <c r="HX1" s="1" t="s">
        <v>2284</v>
      </c>
      <c r="HY1" s="1" t="s">
        <v>119</v>
      </c>
      <c r="HZ1" s="1" t="s">
        <v>2296</v>
      </c>
      <c r="IA1" s="1" t="s">
        <v>2288</v>
      </c>
      <c r="IB1" s="1" t="s">
        <v>135</v>
      </c>
      <c r="IC1" s="1" t="s">
        <v>2298</v>
      </c>
      <c r="ID1" s="1" t="s">
        <v>2302</v>
      </c>
      <c r="IF1" s="1" t="s">
        <v>186</v>
      </c>
      <c r="IG1" s="1" t="str">
        <f>UPPER(LEFT(IF1,1))&amp;LOWER(RIGHT(IF1,LEN(IF1)-1))</f>
        <v>What</v>
      </c>
      <c r="IH1" s="1" t="s">
        <v>2307</v>
      </c>
      <c r="II1" s="1" t="s">
        <v>2309</v>
      </c>
      <c r="IJ1" s="1" t="s">
        <v>2310</v>
      </c>
      <c r="IL1" s="1" t="s">
        <v>2305</v>
      </c>
      <c r="IM1" s="1" t="str">
        <f>PROPER(IL1)</f>
        <v>The Dynamic Duo</v>
      </c>
      <c r="IN1" s="1" t="str">
        <f ca="1">INDEX($IM:$IM,RANDBETWEEN(1,COUNTA($IM:$IM)))</f>
        <v>What Is Beyond The Gate?</v>
      </c>
      <c r="IP1" s="2">
        <f ca="1">IF(LEN(TRIM(IQ1))=0,0,LEN(TRIM(IQ1))-LEN(SUBSTITUTE(IQ1," ",""))+1)</f>
        <v>5</v>
      </c>
      <c r="IQ1" s="2" t="str">
        <f ca="1">IN1</f>
        <v>What Is Beyond The Gate?</v>
      </c>
      <c r="IX1" t="str">
        <f ca="1">IQ1</f>
        <v>What Is Beyond The Gate?</v>
      </c>
    </row>
    <row r="2" spans="1:258" x14ac:dyDescent="0.25">
      <c r="A2" s="2" t="s">
        <v>1562</v>
      </c>
      <c r="B2" s="2">
        <f>IF(A2=A1,1,0)</f>
        <v>0</v>
      </c>
      <c r="C2" s="2">
        <f>SUM($B:$B)</f>
        <v>0</v>
      </c>
      <c r="D2" s="1" t="s">
        <v>0</v>
      </c>
      <c r="E2" s="2" t="s">
        <v>1440</v>
      </c>
      <c r="F2" s="2">
        <f>IF(E2=E1,1,0)</f>
        <v>0</v>
      </c>
      <c r="G2" s="2">
        <f>SUM($F:$F)</f>
        <v>0</v>
      </c>
      <c r="H2" s="9">
        <f>COUNTIF($D:$D,"M")/COUNTA($D:$D)</f>
        <v>0.5</v>
      </c>
      <c r="I2" s="9">
        <f>1-H2</f>
        <v>0.5</v>
      </c>
      <c r="J2" s="9"/>
      <c r="K2" s="9"/>
      <c r="L2" s="9"/>
      <c r="M2" s="9"/>
      <c r="N2" s="9"/>
      <c r="O2" s="9"/>
      <c r="P2" s="9"/>
      <c r="Q2" s="9"/>
      <c r="R2" s="9"/>
      <c r="S2" s="9"/>
      <c r="T2" s="11" t="s">
        <v>239</v>
      </c>
      <c r="U2" s="11" t="s">
        <v>170</v>
      </c>
      <c r="V2" s="9"/>
      <c r="W2" s="11" t="s">
        <v>2207</v>
      </c>
      <c r="X2" s="9"/>
      <c r="Y2" s="9"/>
      <c r="Z2" s="9" t="s">
        <v>166</v>
      </c>
      <c r="AA2" s="9"/>
      <c r="AB2" s="9" t="s">
        <v>70</v>
      </c>
      <c r="AC2" s="9"/>
      <c r="AD2" s="11" t="s">
        <v>2204</v>
      </c>
      <c r="AE2" s="11"/>
      <c r="AF2" s="1" t="s">
        <v>2215</v>
      </c>
      <c r="AG2" s="9"/>
      <c r="AH2" s="11" t="s">
        <v>141</v>
      </c>
      <c r="AI2" s="9"/>
      <c r="AJ2" s="9"/>
      <c r="AK2" s="2" t="s">
        <v>714</v>
      </c>
      <c r="AL2" s="2" t="s">
        <v>0</v>
      </c>
      <c r="AM2" s="2" t="s">
        <v>1563</v>
      </c>
      <c r="AN2" s="2" t="s">
        <v>2</v>
      </c>
      <c r="AO2" s="1" t="s">
        <v>46</v>
      </c>
      <c r="AX2" s="2" t="str">
        <f ca="1">IF($AX$1="M","boy","girl")</f>
        <v>boy</v>
      </c>
      <c r="AY2" s="2" t="str">
        <f ca="1">IF(OR($AY$1=8,$AY$1=11,$AY$1=18),"an","a")</f>
        <v>an</v>
      </c>
      <c r="BB2" s="1" t="s">
        <v>1608</v>
      </c>
      <c r="BD2" s="1" t="s">
        <v>1855</v>
      </c>
      <c r="BF2" s="1" t="s">
        <v>149</v>
      </c>
      <c r="BG2" s="1"/>
      <c r="BH2" s="1" t="s">
        <v>59</v>
      </c>
      <c r="BJ2" s="1" t="s">
        <v>734</v>
      </c>
      <c r="BM2" s="2" t="s">
        <v>1838</v>
      </c>
      <c r="BO2" s="2" t="s">
        <v>778</v>
      </c>
      <c r="BQ2" s="2" t="s">
        <v>899</v>
      </c>
      <c r="BR2" s="2" t="str">
        <f t="shared" ref="BR2:BR64" si="0">IF(OR(MID(BQ2,1,1)="a",MID(BQ2,1,1)="e",MID(BQ2,1,1)="i",MID(BQ2,1,1)="o",MID(BQ2,1,1)="u"),"an","a")</f>
        <v>an</v>
      </c>
      <c r="BS2" s="1" t="s">
        <v>1850</v>
      </c>
      <c r="BV2" s="2" t="s">
        <v>931</v>
      </c>
      <c r="BW2" s="2">
        <f>IF(BV2=BV1,1,0)</f>
        <v>0</v>
      </c>
      <c r="BX2" s="2">
        <f>SUM($BW:$BW)</f>
        <v>0</v>
      </c>
      <c r="BZ2" s="1"/>
      <c r="CA2" s="2" t="s">
        <v>195</v>
      </c>
      <c r="CB2" s="1">
        <f>IF(CA2=CA1,1,0)</f>
        <v>0</v>
      </c>
      <c r="CC2" s="2">
        <f>SUM($CB:$CB)</f>
        <v>0</v>
      </c>
      <c r="CE2" s="2" t="str">
        <f ca="1">IF($CE$1="M","boy","girl")</f>
        <v>boy</v>
      </c>
      <c r="CG2" s="1" t="s">
        <v>3</v>
      </c>
      <c r="CI2" s="2" t="s">
        <v>67</v>
      </c>
      <c r="CK2" s="1" t="s">
        <v>1811</v>
      </c>
      <c r="CM2" s="2" t="s">
        <v>1973</v>
      </c>
      <c r="CP2" s="2" t="s">
        <v>205</v>
      </c>
      <c r="CR2" s="2" t="s">
        <v>1823</v>
      </c>
      <c r="CT2" s="2" t="s">
        <v>1828</v>
      </c>
      <c r="CW2" s="2" t="s">
        <v>904</v>
      </c>
      <c r="CZ2" s="1" t="s">
        <v>96</v>
      </c>
      <c r="DB2" s="1" t="s">
        <v>16</v>
      </c>
      <c r="DC2" s="1" t="s">
        <v>760</v>
      </c>
      <c r="DE2" s="1" t="s">
        <v>69</v>
      </c>
      <c r="DH2" s="1" t="s">
        <v>1883</v>
      </c>
      <c r="DJ2" s="2" t="s">
        <v>1981</v>
      </c>
      <c r="DL2" s="1" t="s">
        <v>2087</v>
      </c>
      <c r="DO2" s="1" t="s">
        <v>2097</v>
      </c>
      <c r="DQ2" s="1" t="s">
        <v>2102</v>
      </c>
      <c r="DS2" s="1" t="s">
        <v>2104</v>
      </c>
      <c r="DV2" s="1" t="s">
        <v>1886</v>
      </c>
      <c r="DY2" s="2" t="s">
        <v>1908</v>
      </c>
      <c r="EA2" s="2" t="s">
        <v>31</v>
      </c>
      <c r="EC2" s="2" t="s">
        <v>1990</v>
      </c>
      <c r="EF2" s="2" t="s">
        <v>1992</v>
      </c>
      <c r="EI2" s="2" t="s">
        <v>211</v>
      </c>
      <c r="EL2" s="2" t="s">
        <v>2007</v>
      </c>
      <c r="EN2" s="2" t="s">
        <v>2011</v>
      </c>
      <c r="EQ2" s="2" t="s">
        <v>2038</v>
      </c>
      <c r="ET2" s="2" t="s">
        <v>2017</v>
      </c>
      <c r="EW2" s="2" t="s">
        <v>2036</v>
      </c>
      <c r="EZ2" s="1"/>
      <c r="FA2" s="2" t="s">
        <v>201</v>
      </c>
      <c r="FD2" s="1" t="s">
        <v>18</v>
      </c>
      <c r="FF2" s="10" t="str">
        <f ca="1">CONCATENATE("annoyed"," ",$AX$5)</f>
        <v>annoyed him</v>
      </c>
      <c r="FG2" s="8" t="s">
        <v>2154</v>
      </c>
      <c r="FH2" s="8"/>
      <c r="FI2" s="8" t="s">
        <v>26</v>
      </c>
      <c r="FJ2" s="8" t="s">
        <v>2084</v>
      </c>
      <c r="FK2" s="1" t="str">
        <f t="shared" ref="FK2:FK7" si="1">CONCATENATE(FI2,FJ2)</f>
        <v>look!</v>
      </c>
      <c r="FL2" s="8" t="s">
        <v>2078</v>
      </c>
      <c r="FM2" s="8" t="s">
        <v>2165</v>
      </c>
      <c r="FN2" s="8"/>
      <c r="FO2" s="8"/>
      <c r="FP2" s="8" t="s">
        <v>2112</v>
      </c>
      <c r="FQ2" s="8"/>
      <c r="FR2" s="8" t="s">
        <v>2110</v>
      </c>
      <c r="FS2" s="8"/>
      <c r="FT2" s="8" t="s">
        <v>2117</v>
      </c>
      <c r="FU2" s="8" t="s">
        <v>2111</v>
      </c>
      <c r="FV2" s="8"/>
      <c r="FW2" s="1" t="s">
        <v>2344</v>
      </c>
      <c r="FX2" s="1" t="str">
        <f>UPPER(LEFT(FW2,1))&amp;LOWER(RIGHT(FW2,LEN(FW2)-1))</f>
        <v>Fairly recent</v>
      </c>
      <c r="FY2" s="8" t="s">
        <v>2341</v>
      </c>
      <c r="FZ2" s="8" t="s">
        <v>2355</v>
      </c>
      <c r="GA2" s="1" t="s">
        <v>2122</v>
      </c>
      <c r="GB2" s="8"/>
      <c r="GC2" s="1" t="s">
        <v>2144</v>
      </c>
      <c r="GE2" s="1" t="str">
        <f ca="1">CONCATENATE("asked to"," ",AX5,"self")</f>
        <v>asked to himself</v>
      </c>
      <c r="GG2" s="1" t="s">
        <v>2136</v>
      </c>
      <c r="GH2" s="1" t="s">
        <v>2137</v>
      </c>
      <c r="GI2" s="1" t="s">
        <v>754</v>
      </c>
      <c r="GK2" s="1" t="s">
        <v>2172</v>
      </c>
      <c r="GL2" s="1" t="str">
        <f t="shared" ref="GL2:GL4" si="2">UPPER(LEFT(GK2,1))&amp;LOWER(RIGHT(GK2,LEN(GK2)-1))</f>
        <v>Atta</v>
      </c>
      <c r="GO2" s="1" t="s">
        <v>2134</v>
      </c>
      <c r="GP2" s="1" t="s">
        <v>70</v>
      </c>
      <c r="GQ2" s="1" t="s">
        <v>103</v>
      </c>
      <c r="GR2" s="8" t="str">
        <f ca="1">CONCATENATE("I wonder what's"," ","for"," ",INDEX($GQ:$GQ,RANDBETWEEN(1,COUNTA($GQ:$GQ))))</f>
        <v>I wonder what's for dinner</v>
      </c>
      <c r="GS2" s="1" t="str">
        <f ca="1">UPPER(LEFT(GR2,1))&amp;LOWER(RIGHT(GR2,LEN(GR2)-1))</f>
        <v>I wonder what's for dinner</v>
      </c>
      <c r="GU2" s="1" t="s">
        <v>2179</v>
      </c>
      <c r="GV2" s="1" t="s">
        <v>2186</v>
      </c>
      <c r="GX2" s="1" t="s">
        <v>2180</v>
      </c>
      <c r="GZ2" s="1" t="s">
        <v>2195</v>
      </c>
      <c r="HB2" s="10" t="s">
        <v>78</v>
      </c>
      <c r="HC2" s="8" t="str">
        <f t="shared" ref="HC2:HC5" si="3">UPPER(LEFT(HB2,1))&amp;LOWER(RIGHT(HB2,LEN(HB2)-1))</f>
        <v>Great</v>
      </c>
      <c r="HE2" s="8"/>
      <c r="HF2" s="3" t="s">
        <v>2228</v>
      </c>
      <c r="HG2" s="3" t="s">
        <v>2368</v>
      </c>
      <c r="HH2" s="3"/>
      <c r="HI2" s="3" t="s">
        <v>2234</v>
      </c>
      <c r="HJ2" s="3" t="s">
        <v>2237</v>
      </c>
      <c r="HK2" s="3" t="s">
        <v>204</v>
      </c>
      <c r="HL2" s="3" t="s">
        <v>119</v>
      </c>
      <c r="HM2" s="1" t="str">
        <f t="shared" ref="HM2:HM5" si="4">UPPER(LEFT(HL2,1))&amp;LOWER(RIGHT(HL2,LEN(HL2)-1))</f>
        <v>People</v>
      </c>
      <c r="HN2" s="3" t="s">
        <v>2257</v>
      </c>
      <c r="HO2" s="3" t="s">
        <v>2260</v>
      </c>
      <c r="HP2" s="3" t="s">
        <v>2264</v>
      </c>
      <c r="HQ2" s="3" t="s">
        <v>2275</v>
      </c>
      <c r="HR2" s="1" t="str">
        <f t="shared" ref="HR2:HR3" si="5">UPPER(LEFT(HQ2,1))&amp;LOWER(RIGHT(HQ2,LEN(HQ2)-1))</f>
        <v>As it so happened</v>
      </c>
      <c r="HS2" s="3" t="s">
        <v>2272</v>
      </c>
      <c r="HT2" s="3" t="s">
        <v>2278</v>
      </c>
      <c r="HU2" s="3" t="s">
        <v>2279</v>
      </c>
      <c r="HV2" s="3" t="s">
        <v>2281</v>
      </c>
      <c r="HW2" s="1" t="s">
        <v>2276</v>
      </c>
      <c r="HX2" s="1" t="str">
        <f ca="1">CONCATENATE("that used to live in what now is called"," ",BK1)</f>
        <v>that used to live in what now is called Pineville</v>
      </c>
      <c r="HY2" s="1" t="s">
        <v>2293</v>
      </c>
      <c r="HZ2" s="1" t="s">
        <v>2294</v>
      </c>
      <c r="IA2" s="1" t="s">
        <v>2289</v>
      </c>
      <c r="IB2" s="1" t="s">
        <v>85</v>
      </c>
      <c r="IC2" s="1" t="s">
        <v>2299</v>
      </c>
      <c r="ID2" s="1" t="s">
        <v>2303</v>
      </c>
      <c r="IF2" s="1" t="s">
        <v>2312</v>
      </c>
      <c r="IG2" s="1" t="str">
        <f>UPPER(LEFT(IF2,1))&amp;LOWER(RIGHT(IF2,LEN(IF2)-1))</f>
        <v>How many</v>
      </c>
      <c r="IH2" s="1" t="s">
        <v>2313</v>
      </c>
      <c r="II2" s="1" t="s">
        <v>2314</v>
      </c>
      <c r="IJ2" s="1" t="s">
        <v>2311</v>
      </c>
      <c r="IL2" s="1" t="str">
        <f ca="1">CONCATENATE("the little big town of"," ",BK1)</f>
        <v>the little big town of Pineville</v>
      </c>
      <c r="IM2" s="1" t="str">
        <f ca="1">PROPER(IL2)</f>
        <v>The Little Big Town Of Pineville</v>
      </c>
    </row>
    <row r="3" spans="1:258" x14ac:dyDescent="0.25">
      <c r="A3" s="2" t="s">
        <v>1563</v>
      </c>
      <c r="B3" s="2">
        <f t="shared" ref="B3:B66" si="6">IF(A3=A2,1,0)</f>
        <v>0</v>
      </c>
      <c r="D3" s="1" t="s">
        <v>2</v>
      </c>
      <c r="E3" s="2" t="s">
        <v>1144</v>
      </c>
      <c r="F3" s="2">
        <f t="shared" ref="F3:F66" si="7">IF(E3=E2,1,0)</f>
        <v>0</v>
      </c>
      <c r="T3" s="1" t="s">
        <v>233</v>
      </c>
      <c r="U3" s="1" t="s">
        <v>2208</v>
      </c>
      <c r="W3" s="2" t="str">
        <f ca="1">CONCATENATE("right after"," ",AX3," ","was born")</f>
        <v>right after he was born</v>
      </c>
      <c r="Z3" s="2" t="s">
        <v>510</v>
      </c>
      <c r="AB3" s="2" t="s">
        <v>566</v>
      </c>
      <c r="AF3" s="1" t="s">
        <v>2216</v>
      </c>
      <c r="AK3" s="2" t="s">
        <v>193</v>
      </c>
      <c r="AL3" s="2" t="s">
        <v>0</v>
      </c>
      <c r="AM3" s="2" t="s">
        <v>1564</v>
      </c>
      <c r="AN3" s="2" t="s">
        <v>2</v>
      </c>
      <c r="AO3" s="1" t="s">
        <v>95</v>
      </c>
      <c r="AX3" s="2" t="str">
        <f ca="1">IF($AX$1="M","he","she")</f>
        <v>he</v>
      </c>
      <c r="BB3" s="1" t="s">
        <v>1613</v>
      </c>
      <c r="BD3" s="2" t="s">
        <v>1911</v>
      </c>
      <c r="BF3" s="1" t="s">
        <v>594</v>
      </c>
      <c r="BG3" s="1"/>
      <c r="BH3" s="2" t="s">
        <v>1916</v>
      </c>
      <c r="BJ3" s="1" t="s">
        <v>258</v>
      </c>
      <c r="BM3" s="2" t="s">
        <v>1839</v>
      </c>
      <c r="BO3" s="2" t="s">
        <v>172</v>
      </c>
      <c r="BQ3" s="2" t="s">
        <v>902</v>
      </c>
      <c r="BR3" s="2" t="str">
        <f t="shared" si="0"/>
        <v>an</v>
      </c>
      <c r="BS3" s="2" t="s">
        <v>34</v>
      </c>
      <c r="BV3" s="2" t="s">
        <v>725</v>
      </c>
      <c r="BW3" s="2">
        <f t="shared" ref="BW3:BW66" si="8">IF(BV3=BV2,1,0)</f>
        <v>0</v>
      </c>
      <c r="BZ3" s="1"/>
      <c r="CA3" s="2" t="s">
        <v>190</v>
      </c>
      <c r="CB3" s="1">
        <f t="shared" ref="CB3:CB67" si="9">IF(CA3=CA2,1,0)</f>
        <v>0</v>
      </c>
      <c r="CE3" s="2" t="str">
        <f ca="1">IF($CE$1="M","he","she")</f>
        <v>he</v>
      </c>
      <c r="CG3" s="2" t="s">
        <v>125</v>
      </c>
      <c r="CI3" s="2" t="s">
        <v>1810</v>
      </c>
      <c r="CK3" s="1" t="s">
        <v>1859</v>
      </c>
      <c r="CM3" s="1" t="s">
        <v>1957</v>
      </c>
      <c r="CP3" s="2" t="s">
        <v>804</v>
      </c>
      <c r="CR3" s="2" t="s">
        <v>1846</v>
      </c>
      <c r="CT3" s="2" t="s">
        <v>1829</v>
      </c>
      <c r="CW3" s="2" t="s">
        <v>901</v>
      </c>
      <c r="CZ3" s="1" t="s">
        <v>36</v>
      </c>
      <c r="DB3" s="1" t="s">
        <v>49</v>
      </c>
      <c r="DC3" s="1" t="s">
        <v>1867</v>
      </c>
      <c r="DE3" s="1" t="s">
        <v>24</v>
      </c>
      <c r="DH3" s="2" t="s">
        <v>163</v>
      </c>
      <c r="DJ3" s="2" t="s">
        <v>1975</v>
      </c>
      <c r="DL3" s="1" t="s">
        <v>2088</v>
      </c>
      <c r="DO3" s="1" t="s">
        <v>2098</v>
      </c>
      <c r="DQ3" s="1" t="s">
        <v>2218</v>
      </c>
      <c r="DS3" s="1" t="s">
        <v>2105</v>
      </c>
      <c r="DV3" s="1" t="s">
        <v>1887</v>
      </c>
      <c r="DY3" s="2" t="s">
        <v>1907</v>
      </c>
      <c r="EA3" s="2" t="s">
        <v>651</v>
      </c>
      <c r="EC3" s="1" t="s">
        <v>2085</v>
      </c>
      <c r="EF3" s="2" t="s">
        <v>2005</v>
      </c>
      <c r="EI3" s="2" t="s">
        <v>65</v>
      </c>
      <c r="EL3" s="2" t="s">
        <v>23</v>
      </c>
      <c r="EN3" s="2" t="s">
        <v>2001</v>
      </c>
      <c r="EQ3" s="2" t="s">
        <v>332</v>
      </c>
      <c r="ET3" s="2" t="s">
        <v>2015</v>
      </c>
      <c r="EW3" s="2" t="s">
        <v>2034</v>
      </c>
      <c r="EZ3" s="1"/>
      <c r="FA3" s="2" t="str">
        <f ca="1">CONCATENATE("arrived at"," ",$CN$1)</f>
        <v>arrived at the caldera</v>
      </c>
      <c r="FD3" s="2" t="s">
        <v>153</v>
      </c>
      <c r="FF3" s="10" t="str">
        <f ca="1">CONCATENATE("bothered"," ",$AX$5)</f>
        <v>bothered him</v>
      </c>
      <c r="FG3" s="8" t="s">
        <v>2155</v>
      </c>
      <c r="FH3" s="10"/>
      <c r="FI3" s="8" t="s">
        <v>2080</v>
      </c>
      <c r="FJ3" s="8" t="s">
        <v>2084</v>
      </c>
      <c r="FK3" s="1" t="str">
        <f t="shared" si="1"/>
        <v>look here!</v>
      </c>
      <c r="FL3" s="8" t="s">
        <v>2077</v>
      </c>
      <c r="FM3" s="8" t="s">
        <v>2163</v>
      </c>
      <c r="FN3" s="8"/>
      <c r="FO3" s="8"/>
      <c r="FP3" s="8" t="s">
        <v>2109</v>
      </c>
      <c r="FQ3" s="8"/>
      <c r="FR3" s="8" t="s">
        <v>2115</v>
      </c>
      <c r="FS3" s="8"/>
      <c r="FT3" s="8" t="s">
        <v>856</v>
      </c>
      <c r="FU3" s="8" t="s">
        <v>2116</v>
      </c>
      <c r="FV3" s="8"/>
      <c r="FW3" s="1" t="s">
        <v>75</v>
      </c>
      <c r="FX3" s="1" t="str">
        <f t="shared" ref="FX3:FX5" si="10">UPPER(LEFT(FW3,1))&amp;LOWER(RIGHT(FW3,LEN(FW3)-1))</f>
        <v>Fresh</v>
      </c>
      <c r="FY3" s="8" t="s">
        <v>2342</v>
      </c>
      <c r="FZ3" s="8" t="s">
        <v>2356</v>
      </c>
      <c r="GA3" s="8" t="s">
        <v>2123</v>
      </c>
      <c r="GB3" s="8"/>
      <c r="GC3" s="8" t="s">
        <v>2124</v>
      </c>
      <c r="GD3" s="10"/>
      <c r="GE3" s="8" t="s">
        <v>91</v>
      </c>
      <c r="GF3" s="10"/>
      <c r="GG3" s="8" t="s">
        <v>2138</v>
      </c>
      <c r="GH3" s="10" t="str">
        <f ca="1">CONCATENATE("furrowed"," ",AX4," ","brow")</f>
        <v>furrowed his brow</v>
      </c>
      <c r="GI3" s="8" t="s">
        <v>2147</v>
      </c>
      <c r="GJ3" s="10"/>
      <c r="GK3" s="10" t="s">
        <v>2173</v>
      </c>
      <c r="GL3" s="1" t="str">
        <f t="shared" si="2"/>
        <v>That's a good</v>
      </c>
      <c r="GN3" s="10"/>
      <c r="GO3" s="10"/>
      <c r="GP3" s="10" t="s">
        <v>510</v>
      </c>
      <c r="GQ3" s="10"/>
      <c r="GR3" s="8" t="s">
        <v>2135</v>
      </c>
      <c r="GS3" s="1" t="str">
        <f t="shared" ref="GS3:GS10" si="11">UPPER(LEFT(GR3,1))&amp;LOWER(RIGHT(GR3,LEN(GR3)-1))</f>
        <v>Let's get back home</v>
      </c>
      <c r="GT3" s="10"/>
      <c r="GU3" s="10" t="s">
        <v>2084</v>
      </c>
      <c r="GV3" s="10" t="s">
        <v>2187</v>
      </c>
      <c r="GW3" s="10"/>
      <c r="GX3" s="1" t="s">
        <v>146</v>
      </c>
      <c r="GY3" s="10"/>
      <c r="GZ3" s="10" t="s">
        <v>2192</v>
      </c>
      <c r="HA3" s="10"/>
      <c r="HB3" s="8" t="s">
        <v>187</v>
      </c>
      <c r="HC3" s="8" t="str">
        <f t="shared" si="3"/>
        <v>Yes</v>
      </c>
      <c r="HD3" s="10"/>
      <c r="HE3" s="8"/>
      <c r="HF3" s="14" t="s">
        <v>2229</v>
      </c>
      <c r="HG3" s="14" t="s">
        <v>2369</v>
      </c>
      <c r="HH3" s="14"/>
      <c r="HI3" s="14" t="s">
        <v>2235</v>
      </c>
      <c r="HJ3" s="14" t="s">
        <v>2238</v>
      </c>
      <c r="HK3" s="14" t="s">
        <v>2239</v>
      </c>
      <c r="HL3" s="14" t="s">
        <v>2255</v>
      </c>
      <c r="HM3" s="1" t="str">
        <f t="shared" si="4"/>
        <v>Curious people</v>
      </c>
      <c r="HN3" s="14" t="s">
        <v>2265</v>
      </c>
      <c r="HO3" s="14" t="s">
        <v>2261</v>
      </c>
      <c r="HP3" s="14"/>
      <c r="HQ3" s="14" t="s">
        <v>903</v>
      </c>
      <c r="HR3" s="1" t="str">
        <f t="shared" si="5"/>
        <v>Apparently</v>
      </c>
      <c r="HS3" s="14" t="s">
        <v>2273</v>
      </c>
      <c r="HT3" s="14"/>
      <c r="HU3" s="14" t="s">
        <v>752</v>
      </c>
      <c r="HV3" s="14"/>
      <c r="HW3" s="10" t="s">
        <v>2283</v>
      </c>
      <c r="HX3" s="10" t="s">
        <v>2285</v>
      </c>
      <c r="HY3" s="10" t="s">
        <v>2282</v>
      </c>
      <c r="HZ3" s="10" t="s">
        <v>2295</v>
      </c>
      <c r="IA3" s="10" t="s">
        <v>2290</v>
      </c>
      <c r="IB3" s="10" t="s">
        <v>2297</v>
      </c>
      <c r="IC3" s="10" t="s">
        <v>2300</v>
      </c>
      <c r="ID3" s="10" t="s">
        <v>900</v>
      </c>
      <c r="IE3" s="10"/>
      <c r="IF3" s="10" t="s">
        <v>2329</v>
      </c>
      <c r="IG3" s="1" t="str">
        <f>UPPER(LEFT(IF3,1))&amp;LOWER(RIGHT(IF3,LEN(IF3)-1))</f>
        <v>Just how many</v>
      </c>
      <c r="IH3" s="10" t="s">
        <v>2308</v>
      </c>
      <c r="II3" s="10" t="s">
        <v>2315</v>
      </c>
      <c r="IJ3" s="1" t="s">
        <v>2316</v>
      </c>
      <c r="IK3" s="10"/>
      <c r="IL3" s="10" t="str">
        <f ca="1">CONCATENATE("the scientist"," ",BY1)</f>
        <v>the scientist doberman</v>
      </c>
      <c r="IM3" s="1" t="str">
        <f ca="1">PROPER(IL3)</f>
        <v>The Scientist Doberman</v>
      </c>
      <c r="IN3" s="10"/>
      <c r="IO3" s="10"/>
      <c r="IP3" s="2">
        <f t="shared" ref="IP3:IP13" ca="1" si="12">IF(LEN(TRIM(IQ3))=0,0,LEN(TRIM(IQ3))-LEN(SUBSTITUTE(IQ3," ",""))+1)</f>
        <v>8</v>
      </c>
      <c r="IQ3" s="2" t="str">
        <f ca="1">CONCATENATE(AW1," ","is"," ",AY2," ",AY1," ","year old"," ",AX2,".")</f>
        <v>Charles Jones is an 11 year old boy.</v>
      </c>
      <c r="IX3" s="2" t="str">
        <f ca="1">CONCATENATE(IQ3," ",IQ4," ",IQ5," ",IQ6," ",IQ7," ",IQ8," ",IQ9," ",IQ10," ",IQ11," ",IQ12," ",IQ13)</f>
        <v>Charles Jones is an 11 year old boy. He is fond of reading books in his tiny community of Pineville. The last count showed there were approximately 151 people living there. His mother and father, Janice and Nathan, are graphic designers. Charles is extremely observant and cherished. But like any kid, he can also be ill-mannered. He has a doberman named Jazzy. They often go on travels together. One day, they went to the caldera. They have been there at least a million times since they've lived in Pineville. However, this time was irregular.</v>
      </c>
    </row>
    <row r="4" spans="1:258" x14ac:dyDescent="0.25">
      <c r="A4" s="2" t="s">
        <v>1564</v>
      </c>
      <c r="B4" s="2">
        <f t="shared" si="6"/>
        <v>0</v>
      </c>
      <c r="D4" s="1" t="s">
        <v>2</v>
      </c>
      <c r="E4" s="2" t="s">
        <v>192</v>
      </c>
      <c r="F4" s="2">
        <f t="shared" si="7"/>
        <v>0</v>
      </c>
      <c r="G4" s="1" t="s">
        <v>166</v>
      </c>
      <c r="H4" s="6">
        <v>0.05</v>
      </c>
      <c r="I4" s="2">
        <f>H4</f>
        <v>0.05</v>
      </c>
      <c r="J4" s="2" t="str">
        <f ca="1">AA1</f>
        <v>mom</v>
      </c>
      <c r="K4" s="2" t="str">
        <f ca="1">AZ1</f>
        <v>Janice</v>
      </c>
      <c r="L4" s="2" t="str">
        <f ca="1">AE1</f>
        <v>works as</v>
      </c>
      <c r="M4" s="2" t="str">
        <f ca="1">AQ1</f>
        <v>a</v>
      </c>
      <c r="N4" s="2" t="str">
        <f ca="1">AP1</f>
        <v>graphic designer</v>
      </c>
      <c r="P4" s="2" t="str">
        <f ca="1">CONCATENATE(PROPER(AX4)," ",AC1," ",V1," ",X1)</f>
        <v>His pop passed away a few months ago</v>
      </c>
      <c r="U4" s="1" t="s">
        <v>2209</v>
      </c>
      <c r="W4" s="1" t="s">
        <v>863</v>
      </c>
      <c r="Z4" s="1" t="s">
        <v>2212</v>
      </c>
      <c r="AB4" s="1" t="s">
        <v>2211</v>
      </c>
      <c r="AK4" s="2" t="s">
        <v>715</v>
      </c>
      <c r="AL4" s="2" t="s">
        <v>0</v>
      </c>
      <c r="AM4" s="2" t="s">
        <v>1565</v>
      </c>
      <c r="AN4" s="2" t="s">
        <v>2</v>
      </c>
      <c r="AO4" s="1" t="s">
        <v>327</v>
      </c>
      <c r="AX4" s="2" t="str">
        <f ca="1">IF($AX$1="M","his","her")</f>
        <v>his</v>
      </c>
      <c r="AY4" s="6">
        <v>6</v>
      </c>
      <c r="BB4" s="1" t="s">
        <v>1615</v>
      </c>
      <c r="BD4" s="1" t="s">
        <v>777</v>
      </c>
      <c r="BF4" s="1" t="s">
        <v>13</v>
      </c>
      <c r="BG4" s="1"/>
      <c r="BH4" s="1" t="s">
        <v>64</v>
      </c>
      <c r="BJ4" s="1" t="s">
        <v>1633</v>
      </c>
      <c r="BM4" s="2" t="s">
        <v>1840</v>
      </c>
      <c r="BO4" s="2" t="s">
        <v>860</v>
      </c>
      <c r="BQ4" s="2" t="s">
        <v>716</v>
      </c>
      <c r="BR4" s="2" t="str">
        <f t="shared" si="0"/>
        <v>an</v>
      </c>
      <c r="BS4" s="2" t="s">
        <v>35</v>
      </c>
      <c r="BV4" s="2" t="s">
        <v>1941</v>
      </c>
      <c r="BW4" s="2">
        <f t="shared" si="8"/>
        <v>0</v>
      </c>
      <c r="BZ4" s="1"/>
      <c r="CA4" s="2" t="s">
        <v>208</v>
      </c>
      <c r="CB4" s="1">
        <f t="shared" si="9"/>
        <v>0</v>
      </c>
      <c r="CE4" s="2" t="str">
        <f ca="1">IF($CE$1="M","his","her")</f>
        <v>his</v>
      </c>
      <c r="CG4" s="2" t="s">
        <v>180</v>
      </c>
      <c r="CH4" s="6">
        <v>100</v>
      </c>
      <c r="CK4" s="1" t="s">
        <v>1858</v>
      </c>
      <c r="CM4" s="2" t="s">
        <v>1969</v>
      </c>
      <c r="CP4" s="2" t="s">
        <v>596</v>
      </c>
      <c r="CR4" s="2" t="s">
        <v>1824</v>
      </c>
      <c r="CT4" s="2" t="s">
        <v>1830</v>
      </c>
      <c r="CW4" s="2" t="s">
        <v>231</v>
      </c>
      <c r="CZ4" s="1" t="s">
        <v>37</v>
      </c>
      <c r="DC4" s="1" t="str">
        <f ca="1">CONCATENATE("made up their minds"," ","(ok, when"," ",$AU$1," ","made up"," ",$AX$4," ","mind)")</f>
        <v>made up their minds (ok, when Charles made up his mind)</v>
      </c>
      <c r="DE4" s="1" t="s">
        <v>432</v>
      </c>
      <c r="DH4" s="1" t="s">
        <v>1871</v>
      </c>
      <c r="DJ4" s="2" t="s">
        <v>399</v>
      </c>
      <c r="DL4" s="1" t="s">
        <v>2089</v>
      </c>
      <c r="DO4" s="1" t="s">
        <v>2099</v>
      </c>
      <c r="DS4" s="1" t="s">
        <v>2106</v>
      </c>
      <c r="DV4" s="1" t="s">
        <v>73</v>
      </c>
      <c r="DY4" s="2" t="s">
        <v>1906</v>
      </c>
      <c r="EC4" s="2" t="s">
        <v>1989</v>
      </c>
      <c r="EF4" s="2" t="s">
        <v>2004</v>
      </c>
      <c r="EI4" s="2" t="s">
        <v>1994</v>
      </c>
      <c r="EL4" s="2" t="s">
        <v>163</v>
      </c>
      <c r="EN4" s="2" t="s">
        <v>731</v>
      </c>
      <c r="EQ4" s="2" t="s">
        <v>2037</v>
      </c>
      <c r="ET4" s="2" t="s">
        <v>155</v>
      </c>
      <c r="EW4" s="2" t="s">
        <v>2035</v>
      </c>
      <c r="EZ4" s="1"/>
      <c r="FA4" s="2" t="str">
        <f ca="1">CONCATENATE("found"," ",$CN$1)</f>
        <v>found the caldera</v>
      </c>
      <c r="FD4" s="2" t="s">
        <v>2053</v>
      </c>
      <c r="FF4" s="1" t="s">
        <v>2070</v>
      </c>
      <c r="FG4" s="8" t="s">
        <v>2156</v>
      </c>
      <c r="FH4" s="8"/>
      <c r="FI4" s="8" t="s">
        <v>2081</v>
      </c>
      <c r="FJ4" s="8" t="s">
        <v>2084</v>
      </c>
      <c r="FK4" s="1" t="str">
        <f t="shared" si="1"/>
        <v>look what I found!</v>
      </c>
      <c r="FL4" s="8" t="s">
        <v>2076</v>
      </c>
      <c r="FM4" s="8" t="s">
        <v>2164</v>
      </c>
      <c r="FN4" s="8"/>
      <c r="FO4" s="8"/>
      <c r="FP4" s="8"/>
      <c r="FQ4" s="8"/>
      <c r="FR4" s="8" t="s">
        <v>2160</v>
      </c>
      <c r="FS4" s="8"/>
      <c r="FT4" s="8" t="s">
        <v>2118</v>
      </c>
      <c r="FU4" s="8" t="s">
        <v>2224</v>
      </c>
      <c r="FV4" s="8"/>
      <c r="FW4" s="1" t="s">
        <v>2349</v>
      </c>
      <c r="FX4" s="1" t="str">
        <f t="shared" si="10"/>
        <v>The latest</v>
      </c>
      <c r="FY4" s="8" t="s">
        <v>2343</v>
      </c>
      <c r="FZ4" s="8" t="s">
        <v>2357</v>
      </c>
      <c r="GA4" s="8" t="s">
        <v>2168</v>
      </c>
      <c r="GB4" s="8"/>
      <c r="GC4" s="8" t="s">
        <v>308</v>
      </c>
      <c r="GD4" s="8"/>
      <c r="GE4" s="8" t="s">
        <v>2170</v>
      </c>
      <c r="GF4" s="8"/>
      <c r="GG4" s="8" t="s">
        <v>2141</v>
      </c>
      <c r="GH4" s="8" t="s">
        <v>2139</v>
      </c>
      <c r="GI4" s="1" t="s">
        <v>2162</v>
      </c>
      <c r="GJ4" s="8"/>
      <c r="GK4" s="8" t="s">
        <v>2174</v>
      </c>
      <c r="GL4" s="1" t="str">
        <f t="shared" si="2"/>
        <v>What a good</v>
      </c>
      <c r="GM4" s="8"/>
      <c r="GN4" s="8"/>
      <c r="GO4" s="8"/>
      <c r="GP4" s="8" t="s">
        <v>566</v>
      </c>
      <c r="GQ4" s="8"/>
      <c r="GR4" s="8" t="s">
        <v>2175</v>
      </c>
      <c r="GS4" s="1" t="str">
        <f t="shared" si="11"/>
        <v>Let's get out of here</v>
      </c>
      <c r="GT4" s="8"/>
      <c r="GU4" s="8" t="s">
        <v>2084</v>
      </c>
      <c r="GV4" s="8" t="s">
        <v>2188</v>
      </c>
      <c r="GW4" s="8"/>
      <c r="GX4" s="10" t="s">
        <v>2193</v>
      </c>
      <c r="GY4" s="8"/>
      <c r="GZ4" s="8" t="s">
        <v>2189</v>
      </c>
      <c r="HA4" s="8"/>
      <c r="HB4" s="1" t="s">
        <v>2184</v>
      </c>
      <c r="HC4" s="8" t="str">
        <f t="shared" si="3"/>
        <v>Yummy</v>
      </c>
      <c r="HD4" s="8"/>
      <c r="HE4" s="8"/>
      <c r="HF4" s="7" t="s">
        <v>2230</v>
      </c>
      <c r="HG4" s="7"/>
      <c r="HH4" s="7"/>
      <c r="HI4" s="7" t="s">
        <v>2232</v>
      </c>
      <c r="HJ4" s="7" t="s">
        <v>2249</v>
      </c>
      <c r="HK4" s="7" t="s">
        <v>2240</v>
      </c>
      <c r="HL4" s="7" t="s">
        <v>2269</v>
      </c>
      <c r="HM4" s="1" t="str">
        <f t="shared" si="4"/>
        <v>Folks</v>
      </c>
      <c r="HN4" s="7" t="s">
        <v>2258</v>
      </c>
      <c r="HO4" s="7" t="s">
        <v>2262</v>
      </c>
      <c r="HP4" s="7"/>
      <c r="HQ4" s="7"/>
      <c r="HR4" s="7"/>
      <c r="HS4" s="7" t="s">
        <v>2274</v>
      </c>
      <c r="HT4" s="7"/>
      <c r="HU4" s="7"/>
      <c r="HV4" s="7"/>
      <c r="HW4" s="10" t="s">
        <v>2286</v>
      </c>
      <c r="HX4" s="8" t="str">
        <f ca="1">CONCATENATE("that frequented what now is called"," ",BK1)</f>
        <v>that frequented what now is called Pineville</v>
      </c>
      <c r="HY4" s="8"/>
      <c r="HZ4" s="8"/>
      <c r="IA4" s="8" t="s">
        <v>2291</v>
      </c>
      <c r="IB4" s="8" t="s">
        <v>2301</v>
      </c>
      <c r="IC4" s="8"/>
      <c r="ID4" s="8" t="s">
        <v>2304</v>
      </c>
      <c r="IE4" s="8"/>
      <c r="IF4" s="8"/>
      <c r="IG4" s="8"/>
      <c r="IH4" s="8" t="s">
        <v>906</v>
      </c>
      <c r="II4" s="8" t="s">
        <v>2334</v>
      </c>
      <c r="IJ4" s="1" t="s">
        <v>2317</v>
      </c>
      <c r="IK4" s="8"/>
      <c r="IL4" s="8" t="str">
        <f ca="1">IF(H8="mom","Dad would be proud",IF(H8="dad","mom would be proud","how to impress your parents"))</f>
        <v>how to impress your parents</v>
      </c>
      <c r="IM4" s="1" t="str">
        <f ca="1">PROPER(IL4)</f>
        <v>How To Impress Your Parents</v>
      </c>
      <c r="IN4" s="8"/>
      <c r="IO4" s="8"/>
      <c r="IP4" s="2">
        <f t="shared" ca="1" si="12"/>
        <v>12</v>
      </c>
      <c r="IQ4" s="2" t="str">
        <f ca="1">CONCATENATE(PROPER(AX3)," ",INDEX($BB:$BB,RANDBETWEEN(1,COUNTA($BB:$BB)))," ",INDEX($BD:$BD,RANDBETWEEN(1,COUNTA($BD:$BD)))," ","in"," ",AX4," ",INDEX($BF:$BF,RANDBETWEEN(1,COUNTA($BF:$BF)))," ",INDEX($BH:$BH,RANDBETWEEN(1,COUNTA($BH:$BH)))," ","of"," ",$BK$1,".")</f>
        <v>He is fond of reading books in his tiny community of Pineville.</v>
      </c>
      <c r="IX4" s="2"/>
    </row>
    <row r="5" spans="1:258" x14ac:dyDescent="0.25">
      <c r="A5" s="2" t="s">
        <v>1565</v>
      </c>
      <c r="B5" s="2">
        <f t="shared" si="6"/>
        <v>0</v>
      </c>
      <c r="D5" s="1" t="s">
        <v>2</v>
      </c>
      <c r="E5" s="2" t="s">
        <v>1164</v>
      </c>
      <c r="F5" s="2">
        <f t="shared" si="7"/>
        <v>0</v>
      </c>
      <c r="G5" s="1" t="s">
        <v>70</v>
      </c>
      <c r="H5" s="6">
        <v>0.05</v>
      </c>
      <c r="I5" s="2">
        <f>I4+H5</f>
        <v>0.1</v>
      </c>
      <c r="J5" s="2" t="str">
        <f ca="1">AC1</f>
        <v>pop</v>
      </c>
      <c r="K5" s="2" t="str">
        <f ca="1">BA1</f>
        <v>Nathan</v>
      </c>
      <c r="L5" s="2" t="str">
        <f ca="1">AE1</f>
        <v>works as</v>
      </c>
      <c r="M5" s="2" t="str">
        <f ca="1">AQ1</f>
        <v>a</v>
      </c>
      <c r="N5" s="2" t="str">
        <f ca="1">AP1</f>
        <v>graphic designer</v>
      </c>
      <c r="P5" s="2" t="str">
        <f ca="1">CONCATENATE(PROPER(AX4)," ",AA1," ",V1," ",X1)</f>
        <v>His mom passed away a few months ago</v>
      </c>
      <c r="U5" s="1" t="s">
        <v>2210</v>
      </c>
      <c r="W5" s="1" t="s">
        <v>2214</v>
      </c>
      <c r="AB5" s="1" t="s">
        <v>28</v>
      </c>
      <c r="AK5" s="2" t="s">
        <v>1566</v>
      </c>
      <c r="AL5" s="2" t="s">
        <v>0</v>
      </c>
      <c r="AM5" s="2" t="s">
        <v>940</v>
      </c>
      <c r="AN5" s="2" t="s">
        <v>2</v>
      </c>
      <c r="AO5" s="1" t="s">
        <v>104</v>
      </c>
      <c r="AX5" s="2" t="str">
        <f ca="1">IF($AX$1="M","him","her")</f>
        <v>him</v>
      </c>
      <c r="AY5" s="6">
        <v>12</v>
      </c>
      <c r="BB5" s="1" t="s">
        <v>1609</v>
      </c>
      <c r="BD5" s="1" t="s">
        <v>1854</v>
      </c>
      <c r="BF5" s="1" t="s">
        <v>669</v>
      </c>
      <c r="BG5" s="1"/>
      <c r="BH5" s="1" t="s">
        <v>130</v>
      </c>
      <c r="BJ5" s="2" t="s">
        <v>804</v>
      </c>
      <c r="BM5" s="2" t="s">
        <v>1836</v>
      </c>
      <c r="BO5" s="2" t="s">
        <v>129</v>
      </c>
      <c r="BQ5" s="2" t="s">
        <v>726</v>
      </c>
      <c r="BR5" s="2" t="str">
        <f t="shared" si="0"/>
        <v>an</v>
      </c>
      <c r="BS5" s="2" t="s">
        <v>97</v>
      </c>
      <c r="BV5" s="2" t="s">
        <v>223</v>
      </c>
      <c r="BW5" s="2">
        <f t="shared" si="8"/>
        <v>0</v>
      </c>
      <c r="BZ5" s="1"/>
      <c r="CA5" s="2" t="s">
        <v>1648</v>
      </c>
      <c r="CB5" s="1">
        <f t="shared" si="9"/>
        <v>0</v>
      </c>
      <c r="CH5" s="6">
        <v>1000</v>
      </c>
      <c r="CK5" s="2" t="s">
        <v>1816</v>
      </c>
      <c r="CM5" s="1" t="s">
        <v>1958</v>
      </c>
      <c r="CP5" s="2" t="s">
        <v>637</v>
      </c>
      <c r="CR5" s="2" t="s">
        <v>1825</v>
      </c>
      <c r="CT5" s="2" t="str">
        <f ca="1">CONCATENATE("since they've lived in"," ",$BK$1)</f>
        <v>since they've lived in Pineville</v>
      </c>
      <c r="CW5" s="2" t="s">
        <v>58</v>
      </c>
      <c r="CZ5" s="1" t="s">
        <v>20</v>
      </c>
      <c r="DC5" s="1" t="s">
        <v>1868</v>
      </c>
      <c r="DE5" s="1" t="s">
        <v>42</v>
      </c>
      <c r="DH5" s="1" t="s">
        <v>1874</v>
      </c>
      <c r="DJ5" s="2" t="s">
        <v>1924</v>
      </c>
      <c r="DL5" s="1" t="s">
        <v>2090</v>
      </c>
      <c r="DO5" s="1" t="s">
        <v>2100</v>
      </c>
      <c r="DS5" s="1" t="s">
        <v>2219</v>
      </c>
      <c r="DV5" s="1" t="s">
        <v>1888</v>
      </c>
      <c r="DY5" s="2" t="s">
        <v>1896</v>
      </c>
      <c r="EC5" s="2" t="s">
        <v>1984</v>
      </c>
      <c r="EF5" s="2" t="s">
        <v>2008</v>
      </c>
      <c r="EI5" s="2" t="s">
        <v>2006</v>
      </c>
      <c r="EL5" s="2" t="s">
        <v>2030</v>
      </c>
      <c r="EN5" s="2" t="s">
        <v>1998</v>
      </c>
      <c r="EQ5" s="2" t="s">
        <v>2041</v>
      </c>
      <c r="ET5" s="2" t="s">
        <v>2012</v>
      </c>
      <c r="EW5" s="2" t="s">
        <v>2032</v>
      </c>
      <c r="EZ5" s="1"/>
      <c r="FA5" s="2" t="str">
        <f ca="1">CONCATENATE("materialized at"," ",$CN$1)</f>
        <v>materialized at the caldera</v>
      </c>
      <c r="FD5" s="2" t="s">
        <v>2052</v>
      </c>
      <c r="FF5" s="1" t="s">
        <v>2071</v>
      </c>
      <c r="FG5" s="8" t="s">
        <v>2157</v>
      </c>
      <c r="FH5" s="8"/>
      <c r="FI5" s="8" t="s">
        <v>2083</v>
      </c>
      <c r="FJ5" s="8" t="s">
        <v>935</v>
      </c>
      <c r="FK5" s="1" t="str">
        <f t="shared" si="1"/>
        <v>what is that?</v>
      </c>
      <c r="FL5" s="8"/>
      <c r="FM5" s="8" t="s">
        <v>2121</v>
      </c>
      <c r="FN5" s="8"/>
      <c r="FO5" s="8"/>
      <c r="FP5" s="8"/>
      <c r="FQ5" s="8"/>
      <c r="FR5" s="8" t="s">
        <v>2166</v>
      </c>
      <c r="FS5" s="8"/>
      <c r="FT5" s="8" t="s">
        <v>2119</v>
      </c>
      <c r="FU5" s="8" t="s">
        <v>2225</v>
      </c>
      <c r="FV5" s="8"/>
      <c r="FW5" s="1" t="s">
        <v>2350</v>
      </c>
      <c r="FX5" s="1" t="str">
        <f t="shared" si="10"/>
        <v>I guess random</v>
      </c>
      <c r="FY5" s="8" t="s">
        <v>2345</v>
      </c>
      <c r="FZ5" s="8" t="s">
        <v>2347</v>
      </c>
      <c r="GA5" s="8" t="s">
        <v>2169</v>
      </c>
      <c r="GB5" s="8"/>
      <c r="GC5" s="8" t="s">
        <v>2126</v>
      </c>
      <c r="GD5" s="8"/>
      <c r="GE5" s="8"/>
      <c r="GF5" s="8"/>
      <c r="GG5" s="8" t="s">
        <v>2171</v>
      </c>
      <c r="GH5" s="8" t="s">
        <v>2140</v>
      </c>
      <c r="GI5" s="8" t="s">
        <v>2146</v>
      </c>
      <c r="GJ5" s="8"/>
      <c r="GK5" s="8"/>
      <c r="GL5" s="8"/>
      <c r="GM5" s="8"/>
      <c r="GN5" s="8"/>
      <c r="GO5" s="8"/>
      <c r="GP5" s="8"/>
      <c r="GQ5" s="8"/>
      <c r="GR5" s="8" t="s">
        <v>2176</v>
      </c>
      <c r="GS5" s="1" t="str">
        <f t="shared" si="11"/>
        <v>Let's get outta here</v>
      </c>
      <c r="GT5" s="8"/>
      <c r="GU5" s="8" t="s">
        <v>2084</v>
      </c>
      <c r="GV5" s="8"/>
      <c r="GW5" s="8"/>
      <c r="GX5" s="8" t="s">
        <v>2183</v>
      </c>
      <c r="GY5" s="8"/>
      <c r="GZ5" s="8" t="s">
        <v>2190</v>
      </c>
      <c r="HA5" s="8"/>
      <c r="HB5" s="1" t="s">
        <v>2184</v>
      </c>
      <c r="HC5" s="8" t="str">
        <f t="shared" si="3"/>
        <v>Yummy</v>
      </c>
      <c r="HD5" s="8"/>
      <c r="HE5" s="8"/>
      <c r="HF5" s="8" t="s">
        <v>2231</v>
      </c>
      <c r="HG5" s="8"/>
      <c r="HH5" s="8"/>
      <c r="HI5" s="1" t="s">
        <v>2254</v>
      </c>
      <c r="HJ5" s="8" t="s">
        <v>2250</v>
      </c>
      <c r="HK5" s="8" t="s">
        <v>2241</v>
      </c>
      <c r="HL5" s="8" t="s">
        <v>2270</v>
      </c>
      <c r="HM5" s="1" t="str">
        <f t="shared" si="4"/>
        <v>Families</v>
      </c>
      <c r="HN5" s="8" t="s">
        <v>2266</v>
      </c>
      <c r="HO5" s="8"/>
      <c r="HP5" s="8"/>
      <c r="HQ5" s="8"/>
      <c r="HR5" s="8"/>
      <c r="HS5" s="8"/>
      <c r="HT5" s="8"/>
      <c r="HU5" s="8"/>
      <c r="HV5" s="8"/>
      <c r="HW5" s="8"/>
      <c r="HX5" s="8" t="str">
        <f ca="1">CONCATENATE("that lived in what is now called"," ",BK1)</f>
        <v>that lived in what is now called Pineville</v>
      </c>
      <c r="HY5" s="8"/>
      <c r="HZ5" s="8"/>
      <c r="IA5" s="8" t="s">
        <v>2292</v>
      </c>
      <c r="IB5" s="8"/>
      <c r="IC5" s="8"/>
      <c r="ID5" s="8" t="s">
        <v>2306</v>
      </c>
      <c r="IE5" s="8"/>
      <c r="IF5" s="8"/>
      <c r="IG5" s="8"/>
      <c r="IH5" s="8" t="s">
        <v>2330</v>
      </c>
      <c r="II5" s="8" t="s">
        <v>2335</v>
      </c>
      <c r="IJ5" s="1" t="s">
        <v>2318</v>
      </c>
      <c r="IK5" s="8"/>
      <c r="IL5" s="8" t="str">
        <f ca="1">IF(AX1="F",CONCATENATE(AU1," ","Nye the science gal"),CONCATENATE(AU1," ","Nye the science guy"))</f>
        <v>Charles Nye the science guy</v>
      </c>
      <c r="IM5" s="1" t="str">
        <f ca="1">PROPER(IL5)</f>
        <v>Charles Nye The Science Guy</v>
      </c>
      <c r="IN5" s="8"/>
      <c r="IO5" s="8"/>
      <c r="IP5" s="2">
        <f t="shared" ca="1" si="12"/>
        <v>11</v>
      </c>
      <c r="IQ5" s="2" t="str">
        <f ca="1">CONCATENATE("The last ",INDEX($CG:$CG,RANDBETWEEN(1,COUNTA($CG:$CG)))," showed there"," ",INDEX($BM:$BM,RANDBETWEEN(1,COUNTA($BM:$BM)))," ",CH1," ","people living there.")</f>
        <v>The last count showed there were approximately 151 people living there.</v>
      </c>
      <c r="IX5" s="2" t="str">
        <f ca="1">CONCATENATE(IQ15," ",IQ16," ",IQ17," ",IQ18," ",IQ19," ",IQ20," ",IQ21," ",IQ22," ",IQ23," ",IQ24," ",IQ25," ",IQ26," ",IQ27," ",IQ28," ",IQ29," ",IQ30," ",IQ31," ",IQ32)</f>
        <v>It was a very snowy morning when they decided to sprint out of the house. Charles grabbed his magnifying glass and tweezers as the front gate shut behind them. Jazzy snuggled close. They saw the caldera in the near distance. Charles extended a hand into his satchel and found a candy bar. He gave a a few chunks to Jazzy. After a 2.1 mile walk they reached the caldera. Charles's calves was sore so they took a break. "Jazzy, look here!", he mumbled. Jazzy stuck out his tongue. He used his magnifying glass and tweezers to grab a sample. But samples of what? It looks like animal bones, old clothing, and perhaps even a gold coin! Fairly recent bad weather must have unlocked Earth's treasures. "How many hundreds of years have they been covered?", Charles pondered. He stared at the ground and reflected for a minute, and felt old and young at the same time. "That's a good boy Jazzy, you're so helpful. Let's get outta here!" When they arrived back home, ramen was waiting for them (well, for Charles). Yummy!</v>
      </c>
    </row>
    <row r="6" spans="1:258" x14ac:dyDescent="0.25">
      <c r="A6" s="2" t="s">
        <v>940</v>
      </c>
      <c r="B6" s="2">
        <f t="shared" si="6"/>
        <v>0</v>
      </c>
      <c r="D6" s="1" t="s">
        <v>2</v>
      </c>
      <c r="E6" s="2" t="s">
        <v>1050</v>
      </c>
      <c r="F6" s="2">
        <f t="shared" si="7"/>
        <v>0</v>
      </c>
      <c r="G6" s="1" t="s">
        <v>2202</v>
      </c>
      <c r="H6" s="6">
        <v>0.9</v>
      </c>
      <c r="I6" s="2">
        <f>I5+H6</f>
        <v>1</v>
      </c>
      <c r="J6" s="2" t="str">
        <f ca="1">AG1</f>
        <v>mother and father</v>
      </c>
      <c r="K6" s="2" t="str">
        <f ca="1">CONCATENATE(K4," ","and"," ",K5)</f>
        <v>Janice and Nathan</v>
      </c>
      <c r="L6" s="2" t="str">
        <f ca="1">AI1</f>
        <v>are</v>
      </c>
      <c r="M6" s="2" t="str">
        <f ca="1">CONCATENATE(AP1,"s")</f>
        <v>graphic designers</v>
      </c>
      <c r="U6" s="1" t="s">
        <v>2213</v>
      </c>
      <c r="W6" s="2" t="str">
        <f ca="1">CONCATENATE("when"," ",AX3," ","was a baby")</f>
        <v>when he was a baby</v>
      </c>
      <c r="AK6" s="2" t="s">
        <v>189</v>
      </c>
      <c r="AL6" s="2" t="s">
        <v>0</v>
      </c>
      <c r="AM6" s="2" t="s">
        <v>996</v>
      </c>
      <c r="AN6" s="2" t="s">
        <v>2</v>
      </c>
      <c r="AO6" s="1" t="s">
        <v>908</v>
      </c>
      <c r="AX6" s="2" t="str">
        <f ca="1">IF($AX$1="M","guy","gal")</f>
        <v>guy</v>
      </c>
      <c r="AY6" s="2">
        <f>AY5-AY4+1</f>
        <v>7</v>
      </c>
      <c r="BB6" s="1" t="s">
        <v>1607</v>
      </c>
      <c r="BD6" s="2" t="s">
        <v>1912</v>
      </c>
      <c r="BF6" s="1" t="s">
        <v>127</v>
      </c>
      <c r="BJ6" s="1" t="s">
        <v>1635</v>
      </c>
      <c r="BM6" s="2" t="s">
        <v>1837</v>
      </c>
      <c r="BQ6" s="2" t="s">
        <v>730</v>
      </c>
      <c r="BR6" s="2" t="str">
        <f t="shared" si="0"/>
        <v>an</v>
      </c>
      <c r="BS6" s="2" t="s">
        <v>290</v>
      </c>
      <c r="BV6" s="2" t="s">
        <v>1945</v>
      </c>
      <c r="BW6" s="2">
        <f t="shared" si="8"/>
        <v>0</v>
      </c>
      <c r="BZ6" s="1"/>
      <c r="CA6" s="2" t="s">
        <v>1649</v>
      </c>
      <c r="CB6" s="1">
        <f t="shared" si="9"/>
        <v>0</v>
      </c>
      <c r="CH6" s="2">
        <f>CH5-CH4+1</f>
        <v>901</v>
      </c>
      <c r="CK6" s="1" t="s">
        <v>1856</v>
      </c>
      <c r="CM6" s="1" t="s">
        <v>1959</v>
      </c>
      <c r="CP6" s="2" t="s">
        <v>1956</v>
      </c>
      <c r="CR6" s="2" t="s">
        <v>1827</v>
      </c>
      <c r="CT6" s="2" t="str">
        <f ca="1">CONCATENATE("since"," ",AU1," ","was born in"," ",$BK$1)</f>
        <v>since Charles was born in Pineville</v>
      </c>
      <c r="CW6" s="1" t="s">
        <v>769</v>
      </c>
      <c r="CZ6" s="1" t="s">
        <v>100</v>
      </c>
      <c r="DC6" s="1" t="str">
        <f ca="1">CONCATENATE("voted"," ","(how much does a"," ",BY1," ","vote count for anyway?)")</f>
        <v>voted (how much does a doberman vote count for anyway?)</v>
      </c>
      <c r="DE6" s="1" t="s">
        <v>821</v>
      </c>
      <c r="DH6" s="2" t="s">
        <v>1899</v>
      </c>
      <c r="DJ6" s="1" t="s">
        <v>2217</v>
      </c>
      <c r="DL6" s="1" t="s">
        <v>2092</v>
      </c>
      <c r="DO6" s="1" t="str">
        <f ca="1">CONCATENATE("draw what"," ",AX3," ","observed")</f>
        <v>draw what he observed</v>
      </c>
      <c r="DS6" s="1" t="s">
        <v>2220</v>
      </c>
      <c r="DV6" s="1" t="s">
        <v>1885</v>
      </c>
      <c r="DY6" s="2" t="s">
        <v>1905</v>
      </c>
      <c r="EC6" s="2" t="s">
        <v>1985</v>
      </c>
      <c r="EF6" s="2" t="s">
        <v>2003</v>
      </c>
      <c r="EI6" s="2" t="s">
        <v>30</v>
      </c>
      <c r="EL6" s="2" t="s">
        <v>1871</v>
      </c>
      <c r="EN6" s="2" t="s">
        <v>148</v>
      </c>
      <c r="EQ6" s="2" t="s">
        <v>157</v>
      </c>
      <c r="ET6" s="2" t="s">
        <v>156</v>
      </c>
      <c r="EW6" s="2" t="s">
        <v>2031</v>
      </c>
      <c r="EZ6" s="1"/>
      <c r="FA6" s="2" t="str">
        <f ca="1">CONCATENATE("surfaced at"," ",$CN$1)</f>
        <v>surfaced at the caldera</v>
      </c>
      <c r="FD6" s="2" t="s">
        <v>2049</v>
      </c>
      <c r="FF6" s="8" t="s">
        <v>2069</v>
      </c>
      <c r="FG6" s="8" t="s">
        <v>2158</v>
      </c>
      <c r="FH6" s="8"/>
      <c r="FI6" s="8" t="s">
        <v>2082</v>
      </c>
      <c r="FJ6" s="8" t="s">
        <v>935</v>
      </c>
      <c r="FK6" s="1" t="str">
        <f t="shared" si="1"/>
        <v>do you see that?</v>
      </c>
      <c r="FL6" s="8"/>
      <c r="FM6" s="8" t="str">
        <f ca="1">CONCATENATE("To"," ",$AX$4," ","surprise,")</f>
        <v>To his surprise,</v>
      </c>
      <c r="FN6" s="8"/>
      <c r="FO6" s="8"/>
      <c r="FP6" s="8"/>
      <c r="FQ6" s="8"/>
      <c r="FR6" s="8" t="s">
        <v>2167</v>
      </c>
      <c r="FS6" s="8"/>
      <c r="FT6" s="8"/>
      <c r="FU6" s="8" t="s">
        <v>2226</v>
      </c>
      <c r="FV6" s="8"/>
      <c r="FY6" s="8" t="s">
        <v>772</v>
      </c>
      <c r="FZ6" s="8" t="s">
        <v>2351</v>
      </c>
      <c r="GA6" s="8"/>
      <c r="GB6" s="8"/>
      <c r="GC6" s="8" t="s">
        <v>2127</v>
      </c>
      <c r="GD6" s="8"/>
      <c r="GE6" s="8"/>
      <c r="GF6" s="8"/>
      <c r="GG6" s="8"/>
      <c r="GH6" s="8" t="s">
        <v>2142</v>
      </c>
      <c r="GI6" s="8" t="s">
        <v>2152</v>
      </c>
      <c r="GJ6" s="8"/>
      <c r="GK6" s="8"/>
      <c r="GL6" s="8"/>
      <c r="GM6" s="8"/>
      <c r="GN6" s="8"/>
      <c r="GO6" s="8"/>
      <c r="GP6" s="8"/>
      <c r="GQ6" s="8"/>
      <c r="GR6" s="8" t="s">
        <v>2132</v>
      </c>
      <c r="GS6" s="1" t="str">
        <f t="shared" si="11"/>
        <v>Let's go</v>
      </c>
      <c r="GT6" s="8"/>
      <c r="GU6" s="8" t="s">
        <v>2084</v>
      </c>
      <c r="GV6" s="8"/>
      <c r="GW6" s="8"/>
      <c r="GX6" s="8" t="s">
        <v>2182</v>
      </c>
      <c r="GY6" s="8"/>
      <c r="GZ6" s="8" t="s">
        <v>2191</v>
      </c>
      <c r="HA6" s="8"/>
      <c r="HB6" s="8" t="str">
        <f ca="1">CONCATENATE(PROPER(AX4)," ","favorite")</f>
        <v>His favorite</v>
      </c>
      <c r="HC6" s="8" t="str">
        <f ca="1">UPPER(LEFT(HB6,1))&amp;LOWER(RIGHT(HB6,LEN(HB6)-1))</f>
        <v>His favorite</v>
      </c>
      <c r="HD6" s="8"/>
      <c r="HE6" s="8"/>
      <c r="HF6" s="8" t="s">
        <v>2236</v>
      </c>
      <c r="HG6" s="8"/>
      <c r="HH6" s="8"/>
      <c r="HJ6" s="8" t="s">
        <v>2251</v>
      </c>
      <c r="HK6" s="8" t="s">
        <v>119</v>
      </c>
      <c r="HL6" s="8"/>
      <c r="HM6" s="8"/>
      <c r="HN6" s="8" t="s">
        <v>2267</v>
      </c>
      <c r="HO6" s="8"/>
      <c r="HP6" s="8"/>
      <c r="HQ6" s="8"/>
      <c r="HR6" s="8"/>
      <c r="HS6" s="8"/>
      <c r="HT6" s="8"/>
      <c r="HU6" s="8"/>
      <c r="HV6" s="8"/>
      <c r="HW6" s="8"/>
      <c r="HX6" s="8"/>
      <c r="HY6" s="8"/>
      <c r="HZ6" s="8"/>
      <c r="IA6" s="8"/>
      <c r="IB6" s="8"/>
      <c r="IC6" s="8"/>
      <c r="ID6" s="8"/>
      <c r="IE6" s="8"/>
      <c r="IF6" s="8"/>
      <c r="IG6" s="8"/>
      <c r="IH6" s="8" t="s">
        <v>2331</v>
      </c>
      <c r="II6" s="8" t="s">
        <v>2338</v>
      </c>
      <c r="IJ6" s="1" t="s">
        <v>2319</v>
      </c>
      <c r="IK6" s="8"/>
      <c r="IL6" s="8" t="s">
        <v>2336</v>
      </c>
      <c r="IM6" s="1" t="str">
        <f t="shared" ref="IM6:IM13" si="13">PROPER(IL6)</f>
        <v>Past Becomes Present</v>
      </c>
      <c r="IN6" s="8"/>
      <c r="IO6" s="8"/>
      <c r="IP6" s="2">
        <f t="shared" ca="1" si="12"/>
        <v>10</v>
      </c>
      <c r="IQ6" s="2" t="str">
        <f ca="1">IF(H8="mom",CONCATENATE(PROPER(AX4)," ",J4,", ",K4,", ",L4," ",M4," ",N4,"."," ",P4,"."),IF(H8="dad",CONCATENATE(PROPER(AX4)," ",J5,", ",K5,", ",L5," ",M5," ",N5,"."," ",P5,"."),CONCATENATE(PROPER(AX4)," ",J6,", ",K6,", ",L6," ",M6,".")))</f>
        <v>His mother and father, Janice and Nathan, are graphic designers.</v>
      </c>
      <c r="IX6" s="2"/>
    </row>
    <row r="7" spans="1:258" x14ac:dyDescent="0.25">
      <c r="A7" s="2" t="s">
        <v>996</v>
      </c>
      <c r="B7" s="2">
        <f t="shared" si="6"/>
        <v>0</v>
      </c>
      <c r="D7" s="1" t="s">
        <v>2</v>
      </c>
      <c r="E7" s="2" t="s">
        <v>1225</v>
      </c>
      <c r="F7" s="2">
        <f t="shared" si="7"/>
        <v>0</v>
      </c>
      <c r="U7" s="2" t="str">
        <f ca="1">CONCATENATE("died in a"," ",INDEX($T:$T,RANDBETWEEN(1,COUNTA($T:$T)))," ","accident")</f>
        <v>died in a car accident</v>
      </c>
      <c r="AK7" s="2" t="s">
        <v>723</v>
      </c>
      <c r="AL7" s="2" t="s">
        <v>0</v>
      </c>
      <c r="AM7" s="2" t="s">
        <v>196</v>
      </c>
      <c r="AN7" s="2" t="s">
        <v>2</v>
      </c>
      <c r="AO7" s="1" t="s">
        <v>134</v>
      </c>
      <c r="BB7" s="1" t="s">
        <v>1610</v>
      </c>
      <c r="BD7" s="1" t="s">
        <v>433</v>
      </c>
      <c r="BJ7" s="2" t="s">
        <v>584</v>
      </c>
      <c r="BQ7" s="2" t="s">
        <v>729</v>
      </c>
      <c r="BR7" s="2" t="str">
        <f t="shared" si="0"/>
        <v>an</v>
      </c>
      <c r="BS7" s="2" t="s">
        <v>151</v>
      </c>
      <c r="BV7" s="2" t="s">
        <v>66</v>
      </c>
      <c r="BW7" s="2">
        <f t="shared" si="8"/>
        <v>0</v>
      </c>
      <c r="BZ7" s="1"/>
      <c r="CA7" s="2" t="s">
        <v>218</v>
      </c>
      <c r="CB7" s="1">
        <f t="shared" si="9"/>
        <v>0</v>
      </c>
      <c r="CE7" s="2">
        <f ca="1">RAND()</f>
        <v>9.8356143621318615E-2</v>
      </c>
      <c r="CK7" s="2" t="s">
        <v>1818</v>
      </c>
      <c r="CM7" s="2" t="s">
        <v>1960</v>
      </c>
      <c r="CP7" s="2" t="s">
        <v>1974</v>
      </c>
      <c r="CR7" s="2" t="s">
        <v>1831</v>
      </c>
      <c r="CT7" s="2" t="str">
        <f ca="1">CONCATENATE("since"," ","they moved to"," ",$BK$1)</f>
        <v>since they moved to Pineville</v>
      </c>
      <c r="CW7" s="2" t="s">
        <v>1620</v>
      </c>
      <c r="CZ7" s="1" t="s">
        <v>68</v>
      </c>
      <c r="DE7" s="1" t="s">
        <v>29</v>
      </c>
      <c r="DH7" s="2" t="s">
        <v>1897</v>
      </c>
      <c r="DJ7" s="1" t="s">
        <v>2221</v>
      </c>
      <c r="DL7" s="1" t="s">
        <v>2093</v>
      </c>
      <c r="DO7" s="1"/>
      <c r="DV7" s="1" t="s">
        <v>76</v>
      </c>
      <c r="DY7" s="2" t="s">
        <v>1893</v>
      </c>
      <c r="EC7" s="2" t="s">
        <v>1986</v>
      </c>
      <c r="EF7" s="2" t="s">
        <v>2002</v>
      </c>
      <c r="EI7" s="2" t="s">
        <v>627</v>
      </c>
      <c r="EL7" s="2" t="s">
        <v>2010</v>
      </c>
      <c r="EN7" s="2" t="s">
        <v>1997</v>
      </c>
      <c r="EQ7" s="2" t="s">
        <v>2039</v>
      </c>
      <c r="ET7" s="2" t="s">
        <v>2013</v>
      </c>
      <c r="EW7" s="2" t="s">
        <v>780</v>
      </c>
      <c r="EZ7" s="1"/>
      <c r="FA7" s="2" t="str">
        <f ca="1">CONCATENATE("were at"," ",$CN$1)</f>
        <v>were at the caldera</v>
      </c>
      <c r="FD7" s="2" t="s">
        <v>2044</v>
      </c>
      <c r="FF7" s="8" t="s">
        <v>25</v>
      </c>
      <c r="FG7" s="8" t="s">
        <v>2161</v>
      </c>
      <c r="FH7" s="8"/>
      <c r="FI7" s="8" t="s">
        <v>2086</v>
      </c>
      <c r="FJ7" s="8" t="s">
        <v>935</v>
      </c>
      <c r="FK7" s="8" t="str">
        <f t="shared" si="1"/>
        <v>are you seeing what I'm seeing?</v>
      </c>
      <c r="FL7" s="8"/>
      <c r="FM7" s="8" t="str">
        <f ca="1">CONCATENATE(PROPER($AX$3)," ","had seen something like this in a magazine once,")</f>
        <v>He had seen something like this in a magazine once,</v>
      </c>
      <c r="FN7" s="8"/>
      <c r="FO7" s="8"/>
      <c r="FP7" s="8"/>
      <c r="FQ7" s="8"/>
      <c r="FR7" s="8"/>
      <c r="FS7" s="8"/>
      <c r="FT7" s="8"/>
      <c r="FU7" s="8" t="s">
        <v>2227</v>
      </c>
      <c r="FV7" s="8"/>
      <c r="FW7" s="8"/>
      <c r="FX7" s="8"/>
      <c r="FY7" s="8" t="s">
        <v>2348</v>
      </c>
      <c r="FZ7" s="8" t="s">
        <v>2352</v>
      </c>
      <c r="GA7" s="8"/>
      <c r="GB7" s="8"/>
      <c r="GC7" s="8" t="s">
        <v>2128</v>
      </c>
      <c r="GD7" s="8"/>
      <c r="GE7" s="8"/>
      <c r="GF7" s="8"/>
      <c r="GG7" s="8"/>
      <c r="GH7" s="8" t="str">
        <f ca="1">CONCATENATE("cracked"," ",AX4," ","knuckles")</f>
        <v>cracked his knuckles</v>
      </c>
      <c r="GI7" s="8" t="s">
        <v>2150</v>
      </c>
      <c r="GJ7" s="8"/>
      <c r="GK7" s="8"/>
      <c r="GL7" s="8"/>
      <c r="GM7" s="8"/>
      <c r="GN7" s="8"/>
      <c r="GO7" s="8"/>
      <c r="GP7" s="8"/>
      <c r="GQ7" s="8"/>
      <c r="GR7" s="8" t="s">
        <v>2178</v>
      </c>
      <c r="GS7" s="1" t="str">
        <f t="shared" si="11"/>
        <v>Let's head out</v>
      </c>
      <c r="GT7" s="8"/>
      <c r="GU7" s="8" t="s">
        <v>2084</v>
      </c>
      <c r="GV7" s="8"/>
      <c r="GW7" s="8"/>
      <c r="GX7" s="8" t="s">
        <v>2360</v>
      </c>
      <c r="GY7" s="8"/>
      <c r="GZ7" s="8" t="str">
        <f ca="1">CONCATENATE("was waiting for them (well, for"," ",AU1,")")</f>
        <v>was waiting for them (well, for Charles)</v>
      </c>
      <c r="HA7" s="8"/>
      <c r="HB7" s="8" t="str">
        <f ca="1">CONCATENATE(PROPER(AX4)," ","all-time favorite")</f>
        <v>His all-time favorite</v>
      </c>
      <c r="HC7" s="8" t="str">
        <f ca="1">UPPER(LEFT(HB7,1))&amp;LOWER(RIGHT(HB7,LEN(HB7)-1))</f>
        <v>His all-time favorite</v>
      </c>
      <c r="HD7" s="8"/>
      <c r="HE7" s="8"/>
      <c r="HF7" s="8" t="s">
        <v>2252</v>
      </c>
      <c r="HG7" s="8"/>
      <c r="HH7" s="8"/>
      <c r="HI7" s="8"/>
      <c r="HJ7" s="8"/>
      <c r="HK7" s="8" t="s">
        <v>2242</v>
      </c>
      <c r="HL7" s="8"/>
      <c r="HM7" s="8"/>
      <c r="HN7" s="8" t="s">
        <v>2268</v>
      </c>
      <c r="HO7" s="8"/>
      <c r="HP7" s="8"/>
      <c r="HQ7" s="8"/>
      <c r="HR7" s="8"/>
      <c r="HS7" s="8"/>
      <c r="HT7" s="8"/>
      <c r="HU7" s="8"/>
      <c r="HV7" s="8"/>
      <c r="HW7" s="8"/>
      <c r="HX7" s="8"/>
      <c r="HY7" s="8"/>
      <c r="HZ7" s="8"/>
      <c r="IA7" s="8"/>
      <c r="IB7" s="8"/>
      <c r="IC7" s="8"/>
      <c r="ID7" s="8"/>
      <c r="IE7" s="8"/>
      <c r="IF7" s="8"/>
      <c r="IG7" s="8"/>
      <c r="IH7" s="8" t="s">
        <v>2332</v>
      </c>
      <c r="II7" s="8" t="s">
        <v>2339</v>
      </c>
      <c r="IJ7" s="1" t="s">
        <v>2320</v>
      </c>
      <c r="IK7" s="8"/>
      <c r="IL7" s="8" t="s">
        <v>2337</v>
      </c>
      <c r="IM7" s="1" t="str">
        <f t="shared" si="13"/>
        <v>The Exploradorks</v>
      </c>
      <c r="IN7" s="8"/>
      <c r="IO7" s="8"/>
      <c r="IP7" s="2">
        <f t="shared" ca="1" si="12"/>
        <v>6</v>
      </c>
      <c r="IQ7" s="2" t="str">
        <f ca="1">CONCATENATE(AU1," ","is"," ",INDEX($BO:$BO,RANDBETWEEN(1,COUNTA($BO:$BO)))," ",INDEX($BQ:$BQ,RANDBETWEEN(1,COUNTA($BQ:$BQ)))," and ",INDEX($BQ:$BQ,RANDBETWEEN(1,COUNTA($BQ:$BQ))),".")</f>
        <v>Charles is extremely observant and cherished.</v>
      </c>
      <c r="IX7" s="2" t="str">
        <f ca="1">CONCATENATE(IQ34," ",IQ35," ",IQ36," ",IQ37," ",IQ38," ",IQ39," ",IQ40," ",IQ41)</f>
        <v>Eight years passed like magic. Charles just turned 19, and Pineville had also grown up. There was a little more stores and grocery stores. Families came from all over to see Charles and see the caldera. Apparently, the specimens that Charles so thoughtfully documented belonged to native Americans that lived in what is now called Pineville. These people were thought to have lived here long ago by the professionals, but proof remained elusive. Until Charles and Jazzy, that is. Just how many discoveries lay waiting in your town (find out!)?</v>
      </c>
    </row>
    <row r="8" spans="1:258" x14ac:dyDescent="0.25">
      <c r="A8" s="2" t="s">
        <v>714</v>
      </c>
      <c r="B8" s="2">
        <f t="shared" si="6"/>
        <v>0</v>
      </c>
      <c r="D8" s="1" t="s">
        <v>0</v>
      </c>
      <c r="E8" s="2" t="s">
        <v>996</v>
      </c>
      <c r="F8" s="2">
        <f t="shared" si="7"/>
        <v>0</v>
      </c>
      <c r="G8" s="2">
        <f ca="1">RAND()</f>
        <v>0.16609529224745478</v>
      </c>
      <c r="H8" s="2" t="str">
        <f ca="1">IF(G8&lt;I4,G4,IF(AND(G8&gt;I4,G8&lt;I5),G5,G6))</f>
        <v>mom and dad</v>
      </c>
      <c r="AK8" s="2" t="s">
        <v>724</v>
      </c>
      <c r="AL8" s="2" t="s">
        <v>0</v>
      </c>
      <c r="AM8" s="2" t="s">
        <v>727</v>
      </c>
      <c r="AN8" s="2" t="s">
        <v>2</v>
      </c>
      <c r="AO8" s="1" t="s">
        <v>1637</v>
      </c>
      <c r="BB8" s="1" t="s">
        <v>1611</v>
      </c>
      <c r="BD8" s="1" t="s">
        <v>1864</v>
      </c>
      <c r="BJ8" s="2" t="s">
        <v>632</v>
      </c>
      <c r="BQ8" s="2" t="s">
        <v>735</v>
      </c>
      <c r="BR8" s="2" t="str">
        <f t="shared" si="0"/>
        <v>a</v>
      </c>
      <c r="BS8" s="1" t="s">
        <v>925</v>
      </c>
      <c r="BV8" s="2" t="s">
        <v>1929</v>
      </c>
      <c r="BW8" s="2">
        <f t="shared" si="8"/>
        <v>0</v>
      </c>
      <c r="BZ8" s="1"/>
      <c r="CA8" s="2" t="s">
        <v>1650</v>
      </c>
      <c r="CB8" s="1">
        <f t="shared" si="9"/>
        <v>0</v>
      </c>
      <c r="CK8" s="1" t="s">
        <v>1860</v>
      </c>
      <c r="CM8" s="2" t="s">
        <v>1961</v>
      </c>
      <c r="CR8" s="2" t="s">
        <v>1832</v>
      </c>
      <c r="CT8" s="2" t="str">
        <f ca="1">CONCATENATE("since"," ","the"," ",AV1," ","family moved to"," ",$BK$1)</f>
        <v>since the Jones family moved to Pineville</v>
      </c>
      <c r="CW8" s="2" t="s">
        <v>915</v>
      </c>
      <c r="CZ8" s="1" t="s">
        <v>71</v>
      </c>
      <c r="DE8" s="1" t="s">
        <v>629</v>
      </c>
      <c r="DH8" s="2" t="s">
        <v>1898</v>
      </c>
      <c r="DJ8" s="1" t="s">
        <v>1880</v>
      </c>
      <c r="DL8" s="1" t="s">
        <v>2094</v>
      </c>
      <c r="DO8" s="1"/>
      <c r="DY8" s="2" t="s">
        <v>1894</v>
      </c>
      <c r="EF8" s="2" t="s">
        <v>2009</v>
      </c>
      <c r="EL8" s="2" t="s">
        <v>602</v>
      </c>
      <c r="EN8" s="2" t="s">
        <v>143</v>
      </c>
      <c r="EQ8" s="2" t="s">
        <v>414</v>
      </c>
      <c r="ET8" s="2" t="s">
        <v>2016</v>
      </c>
      <c r="EW8" s="2" t="str">
        <f ca="1">CONCATENATE("after a"," ",ROUND(RAND()*2,1)+0.5," ","mile or so walk")</f>
        <v>after a 1.8 mile or so walk</v>
      </c>
      <c r="EZ8" s="1"/>
      <c r="FA8" s="2" t="s">
        <v>2042</v>
      </c>
      <c r="FD8" s="2" t="s">
        <v>2054</v>
      </c>
      <c r="FF8" s="8" t="s">
        <v>2065</v>
      </c>
      <c r="FG8" s="8"/>
      <c r="FH8" s="8"/>
      <c r="FI8" s="8"/>
      <c r="FJ8" s="8"/>
      <c r="FK8" s="8"/>
      <c r="FL8" s="8"/>
      <c r="FM8" s="8" t="str">
        <f ca="1">CONCATENATE(PROPER($AX$3)," ","had seen something like this in a book once,")</f>
        <v>He had seen something like this in a book once,</v>
      </c>
      <c r="FN8" s="8"/>
      <c r="FO8" s="8"/>
      <c r="FP8" s="8"/>
      <c r="FQ8" s="8"/>
      <c r="FR8" s="8"/>
      <c r="FS8" s="8"/>
      <c r="FT8" s="8"/>
      <c r="FU8" s="8"/>
      <c r="FV8" s="8"/>
      <c r="FW8" s="8"/>
      <c r="FX8" s="8"/>
      <c r="FY8" s="8"/>
      <c r="FZ8" s="8" t="s">
        <v>2353</v>
      </c>
      <c r="GA8" s="8"/>
      <c r="GB8" s="8"/>
      <c r="GC8" s="8" t="s">
        <v>2129</v>
      </c>
      <c r="GD8" s="8"/>
      <c r="GE8" s="8"/>
      <c r="GF8" s="8"/>
      <c r="GG8" s="8"/>
      <c r="GH8" s="8" t="str">
        <f ca="1">CONCATENATE("scratched"," ",AX4," ","head")</f>
        <v>scratched his head</v>
      </c>
      <c r="GI8" s="8" t="s">
        <v>169</v>
      </c>
      <c r="GJ8" s="8"/>
      <c r="GK8" s="8"/>
      <c r="GL8" s="8"/>
      <c r="GM8" s="8"/>
      <c r="GN8" s="8"/>
      <c r="GO8" s="8"/>
      <c r="GP8" s="8"/>
      <c r="GQ8" s="8"/>
      <c r="GR8" s="8" t="s">
        <v>2177</v>
      </c>
      <c r="GS8" s="1" t="str">
        <f t="shared" si="11"/>
        <v>Let's pack up</v>
      </c>
      <c r="GT8" s="8"/>
      <c r="GU8" s="8" t="s">
        <v>2084</v>
      </c>
      <c r="GV8" s="8"/>
      <c r="GW8" s="8"/>
      <c r="GX8" s="8" t="s">
        <v>2361</v>
      </c>
      <c r="GY8" s="8"/>
      <c r="GZ8" s="8" t="str">
        <f ca="1">CONCATENATE("was waiting for them (well, for"," ",AU1," anyway)")</f>
        <v>was waiting for them (well, for Charles anyway)</v>
      </c>
      <c r="HA8" s="8"/>
      <c r="HB8" s="8" t="str">
        <f ca="1">CONCATENATE("If"," ",AX3," ","was trapped on a desert island with one meal, this would be the one")</f>
        <v>If he was trapped on a desert island with one meal, this would be the one</v>
      </c>
      <c r="HC8" s="8" t="str">
        <f ca="1">HB8</f>
        <v>If he was trapped on a desert island with one meal, this would be the one</v>
      </c>
      <c r="HD8" s="8"/>
      <c r="HF8" s="8" t="s">
        <v>2253</v>
      </c>
      <c r="HG8" s="8"/>
      <c r="HH8" s="8"/>
      <c r="HI8" s="8"/>
      <c r="HJ8" s="8"/>
      <c r="HK8" s="8" t="s">
        <v>2243</v>
      </c>
      <c r="HL8" s="8"/>
      <c r="HM8" s="8"/>
      <c r="HN8" s="8"/>
      <c r="HO8" s="8"/>
      <c r="HP8" s="8"/>
      <c r="HQ8" s="8"/>
      <c r="HR8" s="8"/>
      <c r="HS8" s="8"/>
      <c r="HT8" s="8"/>
      <c r="HU8" s="8"/>
      <c r="HV8" s="8"/>
      <c r="HW8" s="8"/>
      <c r="HX8" s="8"/>
      <c r="HY8" s="8"/>
      <c r="HZ8" s="8"/>
      <c r="IA8" s="8"/>
      <c r="IB8" s="8"/>
      <c r="IC8" s="8"/>
      <c r="ID8" s="8"/>
      <c r="IE8" s="8"/>
      <c r="IF8" s="8"/>
      <c r="IG8" s="8"/>
      <c r="IH8" s="8" t="s">
        <v>2333</v>
      </c>
      <c r="II8" s="8" t="s">
        <v>2340</v>
      </c>
      <c r="IJ8" s="1" t="s">
        <v>2321</v>
      </c>
      <c r="IK8" s="8"/>
      <c r="IL8" s="8" t="str">
        <f ca="1">CONCATENATE(GY1,", ","my fuel")</f>
        <v>ramen, my fuel</v>
      </c>
      <c r="IM8" s="1" t="str">
        <f ca="1">PROPER(IL8)</f>
        <v>Ramen, My Fuel</v>
      </c>
      <c r="IN8" s="8"/>
      <c r="IO8" s="8"/>
      <c r="IP8" s="2">
        <f t="shared" ca="1" si="12"/>
        <v>9</v>
      </c>
      <c r="IQ8" s="2" t="str">
        <f ca="1">CONCATENATE("But like any"," ",INDEX($CI:$CI,RANDBETWEEN(1,COUNTA($CI:$CI))),", ",AX3," ","can also be"," ",$BT$1,".")</f>
        <v>But like any kid, he can also be ill-mannered.</v>
      </c>
      <c r="IX8" s="2"/>
    </row>
    <row r="9" spans="1:258" x14ac:dyDescent="0.25">
      <c r="A9" s="2" t="s">
        <v>193</v>
      </c>
      <c r="B9" s="2">
        <f t="shared" si="6"/>
        <v>0</v>
      </c>
      <c r="D9" s="1" t="s">
        <v>0</v>
      </c>
      <c r="E9" s="2" t="s">
        <v>188</v>
      </c>
      <c r="F9" s="2">
        <f t="shared" si="7"/>
        <v>0</v>
      </c>
      <c r="AK9" s="2" t="s">
        <v>1567</v>
      </c>
      <c r="AL9" s="2" t="s">
        <v>0</v>
      </c>
      <c r="AM9" s="2" t="s">
        <v>202</v>
      </c>
      <c r="AN9" s="2" t="s">
        <v>2</v>
      </c>
      <c r="AO9" s="1" t="s">
        <v>1638</v>
      </c>
      <c r="BB9" s="1" t="s">
        <v>1614</v>
      </c>
      <c r="BD9" s="1" t="s">
        <v>1865</v>
      </c>
      <c r="BQ9" s="2" t="s">
        <v>733</v>
      </c>
      <c r="BR9" s="2" t="str">
        <f t="shared" si="0"/>
        <v>a</v>
      </c>
      <c r="BS9" s="2" t="s">
        <v>907</v>
      </c>
      <c r="BV9" s="2" t="s">
        <v>1949</v>
      </c>
      <c r="BW9" s="2">
        <f t="shared" si="8"/>
        <v>0</v>
      </c>
      <c r="BZ9" s="1"/>
      <c r="CA9" s="2" t="s">
        <v>1090</v>
      </c>
      <c r="CB9" s="1">
        <f t="shared" si="9"/>
        <v>0</v>
      </c>
      <c r="CK9" s="2" t="s">
        <v>1815</v>
      </c>
      <c r="CM9" s="2" t="s">
        <v>1962</v>
      </c>
      <c r="CR9" s="2" t="s">
        <v>1833</v>
      </c>
      <c r="CT9" s="2" t="str">
        <f ca="1">CONCATENATE("since"," ",AX3," ","turned"," ",AY1-3,)</f>
        <v>since he turned 8</v>
      </c>
      <c r="CW9" s="2" t="s">
        <v>169</v>
      </c>
      <c r="CZ9" s="1" t="s">
        <v>340</v>
      </c>
      <c r="DE9" s="1" t="s">
        <v>176</v>
      </c>
      <c r="DH9" s="1" t="s">
        <v>1875</v>
      </c>
      <c r="DJ9" s="2" t="s">
        <v>1926</v>
      </c>
      <c r="DL9" s="1" t="s">
        <v>2095</v>
      </c>
      <c r="DO9" s="1"/>
      <c r="DY9" s="2" t="s">
        <v>1895</v>
      </c>
      <c r="EL9" s="2" t="s">
        <v>1996</v>
      </c>
      <c r="EN9" s="2" t="s">
        <v>2000</v>
      </c>
      <c r="EQ9" s="2" t="s">
        <v>170</v>
      </c>
      <c r="ET9" s="2" t="s">
        <v>2025</v>
      </c>
      <c r="EW9" s="2" t="str">
        <f ca="1">CONCATENATE("after a"," ",ROUND(RAND()*2,1)+0.5," ","mile walk that seemed like 10 miles")</f>
        <v>after a 0.9 mile walk that seemed like 10 miles</v>
      </c>
      <c r="EZ9" s="1"/>
      <c r="FA9" s="2" t="s">
        <v>2043</v>
      </c>
      <c r="FD9" s="2" t="s">
        <v>2047</v>
      </c>
      <c r="FF9" s="8" t="s">
        <v>2063</v>
      </c>
      <c r="FG9" s="8"/>
      <c r="FH9" s="8"/>
      <c r="FI9" s="8"/>
      <c r="FJ9" s="8"/>
      <c r="FK9" s="8"/>
      <c r="FL9" s="8"/>
      <c r="FM9" s="8" t="str">
        <f ca="1">CONCATENATE(PROPER($AX$3)," ","learned about this in school,")</f>
        <v>He learned about this in school,</v>
      </c>
      <c r="FN9" s="8"/>
      <c r="FO9" s="8"/>
      <c r="FP9" s="8"/>
      <c r="FQ9" s="8"/>
      <c r="FR9" s="8"/>
      <c r="FS9" s="8"/>
      <c r="FT9" s="8"/>
      <c r="FU9" s="8"/>
      <c r="FV9" s="8"/>
      <c r="FW9" s="8"/>
      <c r="FX9" s="8"/>
      <c r="FY9" s="8"/>
      <c r="FZ9" s="8" t="s">
        <v>2358</v>
      </c>
      <c r="GA9" s="8"/>
      <c r="GB9" s="8"/>
      <c r="GC9" s="8" t="s">
        <v>2145</v>
      </c>
      <c r="GD9" s="8"/>
      <c r="GE9" s="8"/>
      <c r="GF9" s="8"/>
      <c r="GG9" s="8"/>
      <c r="GH9" s="8"/>
      <c r="GI9" s="8" t="s">
        <v>2159</v>
      </c>
      <c r="GJ9" s="8"/>
      <c r="GK9" s="8"/>
      <c r="GL9" s="8"/>
      <c r="GM9" s="8"/>
      <c r="GN9" s="8"/>
      <c r="GO9" s="8"/>
      <c r="GP9" s="8"/>
      <c r="GQ9" s="8"/>
      <c r="GR9" s="1" t="s">
        <v>2131</v>
      </c>
      <c r="GS9" s="1" t="str">
        <f t="shared" si="11"/>
        <v>Vamanos</v>
      </c>
      <c r="GT9" s="8"/>
      <c r="GU9" s="8" t="s">
        <v>2084</v>
      </c>
      <c r="GV9" s="8"/>
      <c r="GW9" s="8"/>
      <c r="GX9" s="8"/>
      <c r="GY9" s="8"/>
      <c r="GZ9" s="8" t="s">
        <v>2194</v>
      </c>
      <c r="HA9" s="8"/>
      <c r="HB9" s="8" t="str">
        <f ca="1">CONCATENATE(PROPER(AX3)," ","could eat this everyday")</f>
        <v>He could eat this everyday</v>
      </c>
      <c r="HC9" s="8" t="str">
        <f ca="1">UPPER(LEFT(HB9,1))&amp;LOWER(RIGHT(HB9,LEN(HB9)-1))</f>
        <v>He could eat this everyday</v>
      </c>
      <c r="HD9" s="8"/>
      <c r="HF9" s="8"/>
      <c r="HG9" s="8"/>
      <c r="HH9" s="8"/>
      <c r="HI9" s="8"/>
      <c r="HJ9" s="8"/>
      <c r="HK9" s="8" t="s">
        <v>6</v>
      </c>
      <c r="HL9" s="8"/>
      <c r="HM9" s="8"/>
      <c r="HN9" s="8"/>
      <c r="HO9" s="8"/>
      <c r="HP9" s="8"/>
      <c r="HQ9" s="8"/>
      <c r="HR9" s="8"/>
      <c r="HS9" s="8"/>
      <c r="HT9" s="8"/>
      <c r="HU9" s="8"/>
      <c r="HV9" s="8"/>
      <c r="HW9" s="8"/>
      <c r="HX9" s="8"/>
      <c r="HY9" s="8"/>
      <c r="HZ9" s="8"/>
      <c r="IA9" s="8"/>
      <c r="IB9" s="8"/>
      <c r="IC9" s="8"/>
      <c r="ID9" s="8"/>
      <c r="IE9" s="8"/>
      <c r="IF9" s="8"/>
      <c r="IG9" s="8"/>
      <c r="IH9" s="8"/>
      <c r="II9" s="8"/>
      <c r="IJ9" s="10" t="s">
        <v>2322</v>
      </c>
      <c r="IK9" s="8"/>
      <c r="IL9" s="8" t="s">
        <v>2362</v>
      </c>
      <c r="IM9" s="1" t="str">
        <f t="shared" si="13"/>
        <v>What Is Beyond The Gate?</v>
      </c>
      <c r="IN9" s="8"/>
      <c r="IO9" s="8"/>
      <c r="IP9" s="2">
        <f t="shared" ca="1" si="12"/>
        <v>6</v>
      </c>
      <c r="IQ9" s="2" t="str">
        <f ca="1">CONCATENATE(PROPER(AX3)," ","has ",BZ1," ",BY1," ","named"," ",$CD$1,".")</f>
        <v>He has a doberman named Jazzy.</v>
      </c>
      <c r="IX9" s="2"/>
    </row>
    <row r="10" spans="1:258" x14ac:dyDescent="0.25">
      <c r="A10" s="2" t="s">
        <v>715</v>
      </c>
      <c r="B10" s="2">
        <f t="shared" si="6"/>
        <v>0</v>
      </c>
      <c r="D10" s="1" t="s">
        <v>0</v>
      </c>
      <c r="E10" s="2" t="s">
        <v>194</v>
      </c>
      <c r="F10" s="2">
        <f t="shared" si="7"/>
        <v>0</v>
      </c>
      <c r="AK10" s="2" t="s">
        <v>1568</v>
      </c>
      <c r="AL10" s="2" t="s">
        <v>0</v>
      </c>
      <c r="AM10" s="2" t="s">
        <v>209</v>
      </c>
      <c r="AN10" s="2" t="s">
        <v>2</v>
      </c>
      <c r="AO10" s="1" t="s">
        <v>1639</v>
      </c>
      <c r="BB10" s="1" t="s">
        <v>1616</v>
      </c>
      <c r="BD10" s="1" t="s">
        <v>1853</v>
      </c>
      <c r="BQ10" s="2" t="s">
        <v>238</v>
      </c>
      <c r="BR10" s="2" t="str">
        <f t="shared" si="0"/>
        <v>a</v>
      </c>
      <c r="BS10" s="1" t="s">
        <v>1632</v>
      </c>
      <c r="BV10" s="2" t="s">
        <v>1918</v>
      </c>
      <c r="BW10" s="2">
        <f t="shared" si="8"/>
        <v>0</v>
      </c>
      <c r="BZ10" s="1"/>
      <c r="CA10" s="2" t="s">
        <v>736</v>
      </c>
      <c r="CB10" s="1">
        <f t="shared" si="9"/>
        <v>0</v>
      </c>
      <c r="CK10" s="1" t="s">
        <v>183</v>
      </c>
      <c r="CM10" s="2" t="s">
        <v>1963</v>
      </c>
      <c r="CR10" s="2" t="s">
        <v>1834</v>
      </c>
      <c r="CW10" s="2" t="s">
        <v>848</v>
      </c>
      <c r="CZ10" s="1" t="s">
        <v>21</v>
      </c>
      <c r="DE10" s="1" t="s">
        <v>32</v>
      </c>
      <c r="DH10" s="1" t="s">
        <v>1878</v>
      </c>
      <c r="DJ10" s="1" t="s">
        <v>1879</v>
      </c>
      <c r="DL10" s="1" t="s">
        <v>2107</v>
      </c>
      <c r="DY10" s="1" t="s">
        <v>1892</v>
      </c>
      <c r="EL10" s="2" t="s">
        <v>710</v>
      </c>
      <c r="EN10" s="2" t="s">
        <v>1999</v>
      </c>
      <c r="EQ10" s="2" t="s">
        <v>2040</v>
      </c>
      <c r="ET10" s="2" t="s">
        <v>2014</v>
      </c>
      <c r="EW10" s="2" t="str">
        <f ca="1">CONCATENATE("after a precisely"," ",ROUND(RAND()*2,1)+0.5," ","mile walk")</f>
        <v>after a precisely 1.4 mile walk</v>
      </c>
      <c r="EZ10" s="1"/>
      <c r="FA10" s="2" t="str">
        <f ca="1">CONCATENATE("reached"," ",$CN$1)</f>
        <v>reached the caldera</v>
      </c>
      <c r="FD10" s="1" t="s">
        <v>2060</v>
      </c>
      <c r="FF10" s="8" t="s">
        <v>2064</v>
      </c>
      <c r="FG10" s="8"/>
      <c r="FH10" s="8"/>
      <c r="FI10" s="8"/>
      <c r="FJ10" s="8"/>
      <c r="FK10" s="8"/>
      <c r="FL10" s="8"/>
      <c r="FM10" s="8"/>
      <c r="FN10" s="8"/>
      <c r="FO10" s="8"/>
      <c r="FP10" s="8"/>
      <c r="FQ10" s="8"/>
      <c r="FR10" s="8"/>
      <c r="FS10" s="8"/>
      <c r="FT10" s="8"/>
      <c r="FU10" s="8"/>
      <c r="FV10" s="8"/>
      <c r="FW10" s="8"/>
      <c r="FX10" s="8"/>
      <c r="FY10" s="8"/>
      <c r="FZ10" s="8" t="s">
        <v>2359</v>
      </c>
      <c r="GA10" s="8"/>
      <c r="GB10" s="8"/>
      <c r="GC10" s="8"/>
      <c r="GD10" s="8"/>
      <c r="GE10" s="8"/>
      <c r="GF10" s="8"/>
      <c r="GG10" s="8"/>
      <c r="GH10" s="8"/>
      <c r="GI10" s="1" t="s">
        <v>13</v>
      </c>
      <c r="GJ10" s="8"/>
      <c r="GK10" s="8"/>
      <c r="GL10" s="8"/>
      <c r="GM10" s="8"/>
      <c r="GN10" s="8"/>
      <c r="GO10" s="8"/>
      <c r="GP10" s="8"/>
      <c r="GQ10" s="8"/>
      <c r="GR10" s="1" t="s">
        <v>2130</v>
      </c>
      <c r="GS10" s="1" t="str">
        <f t="shared" si="11"/>
        <v>Vamos</v>
      </c>
      <c r="GT10" s="8"/>
      <c r="GU10" s="8" t="s">
        <v>2084</v>
      </c>
      <c r="GV10" s="8"/>
      <c r="GW10" s="8"/>
      <c r="GX10" s="8"/>
      <c r="GY10" s="8"/>
      <c r="GZ10" s="8" t="s">
        <v>2222</v>
      </c>
      <c r="HA10" s="8"/>
      <c r="HB10" s="8" t="str">
        <f ca="1">CONCATENATE(PROPER(AX3)," ","could eat this for breakfast, lunch, and dinner")</f>
        <v>He could eat this for breakfast, lunch, and dinner</v>
      </c>
      <c r="HC10" s="8" t="str">
        <f ca="1">UPPER(LEFT(HB10,1))&amp;LOWER(RIGHT(HB10,LEN(HB10)-1))</f>
        <v>He could eat this for breakfast, lunch, and dinner</v>
      </c>
      <c r="HD10" s="8"/>
      <c r="HE10" s="1">
        <f ca="1">RANDBETWEEN(HE12,HE13)</f>
        <v>8</v>
      </c>
      <c r="HF10" s="8"/>
      <c r="HG10" s="8"/>
      <c r="HH10" s="8"/>
      <c r="HI10" s="8"/>
      <c r="HJ10" s="8"/>
      <c r="HK10" s="8" t="s">
        <v>179</v>
      </c>
      <c r="HL10" s="8"/>
      <c r="HM10" s="8"/>
      <c r="HN10" s="8"/>
      <c r="HO10" s="8"/>
      <c r="HP10" s="8"/>
      <c r="HQ10" s="8"/>
      <c r="HR10" s="8"/>
      <c r="HS10" s="8"/>
      <c r="HT10" s="8"/>
      <c r="HU10" s="8"/>
      <c r="HV10" s="8"/>
      <c r="HW10" s="8"/>
      <c r="HX10" s="8"/>
      <c r="HY10" s="8"/>
      <c r="HZ10" s="8"/>
      <c r="IA10" s="8"/>
      <c r="IB10" s="8"/>
      <c r="IC10" s="8"/>
      <c r="ID10" s="8"/>
      <c r="IE10" s="8"/>
      <c r="IF10" s="8"/>
      <c r="IG10" s="8"/>
      <c r="IH10" s="8"/>
      <c r="II10" s="8"/>
      <c r="IJ10" s="1" t="s">
        <v>2323</v>
      </c>
      <c r="IK10" s="8"/>
      <c r="IL10" s="8" t="s">
        <v>2363</v>
      </c>
      <c r="IM10" s="8" t="str">
        <f t="shared" si="13"/>
        <v>You Can Never Go Back</v>
      </c>
      <c r="IN10" s="8"/>
      <c r="IO10" s="8"/>
      <c r="IP10" s="2">
        <f t="shared" ca="1" si="12"/>
        <v>6</v>
      </c>
      <c r="IQ10" s="2" t="str">
        <f ca="1">CONCATENATE("They often go on"," ",INDEX($CK:$CK,RANDBETWEEN(1,COUNTA($CK:$CK)))," ","together.")</f>
        <v>They often go on travels together.</v>
      </c>
      <c r="IX10" s="2"/>
    </row>
    <row r="11" spans="1:258" x14ac:dyDescent="0.25">
      <c r="A11" s="2" t="s">
        <v>1566</v>
      </c>
      <c r="B11" s="2">
        <f t="shared" si="6"/>
        <v>0</v>
      </c>
      <c r="D11" s="1" t="s">
        <v>0</v>
      </c>
      <c r="E11" s="2" t="s">
        <v>720</v>
      </c>
      <c r="F11" s="2">
        <f t="shared" si="7"/>
        <v>0</v>
      </c>
      <c r="AK11" s="2" t="s">
        <v>206</v>
      </c>
      <c r="AL11" s="2" t="s">
        <v>0</v>
      </c>
      <c r="AM11" s="2" t="s">
        <v>737</v>
      </c>
      <c r="AN11" s="2" t="s">
        <v>2</v>
      </c>
      <c r="AO11" s="1" t="s">
        <v>916</v>
      </c>
      <c r="BD11" s="1" t="s">
        <v>1617</v>
      </c>
      <c r="BQ11" s="2" t="s">
        <v>36</v>
      </c>
      <c r="BR11" s="2" t="str">
        <f t="shared" si="0"/>
        <v>a</v>
      </c>
      <c r="BS11" s="1" t="s">
        <v>1848</v>
      </c>
      <c r="BV11" s="2" t="s">
        <v>241</v>
      </c>
      <c r="BW11" s="2">
        <f t="shared" si="8"/>
        <v>0</v>
      </c>
      <c r="BZ11" s="1"/>
      <c r="CA11" s="2" t="s">
        <v>232</v>
      </c>
      <c r="CB11" s="1">
        <f t="shared" si="9"/>
        <v>0</v>
      </c>
      <c r="CK11" s="2" t="s">
        <v>1817</v>
      </c>
      <c r="CM11" s="2" t="s">
        <v>1972</v>
      </c>
      <c r="CR11" s="2" t="s">
        <v>1835</v>
      </c>
      <c r="CW11" s="2" t="s">
        <v>45</v>
      </c>
      <c r="CZ11" s="1" t="s">
        <v>106</v>
      </c>
      <c r="DE11" s="1" t="s">
        <v>646</v>
      </c>
      <c r="DH11" s="1" t="s">
        <v>1872</v>
      </c>
      <c r="DJ11" s="1" t="s">
        <v>118</v>
      </c>
      <c r="DL11" s="1" t="s">
        <v>2108</v>
      </c>
      <c r="DY11" s="2" t="s">
        <v>1902</v>
      </c>
      <c r="EQ11" s="2" t="s">
        <v>675</v>
      </c>
      <c r="ET11" s="2" t="s">
        <v>2021</v>
      </c>
      <c r="EZ11" s="1"/>
      <c r="FD11" s="1" t="s">
        <v>2058</v>
      </c>
      <c r="FF11" s="1" t="s">
        <v>2072</v>
      </c>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t="s">
        <v>2148</v>
      </c>
      <c r="GJ11" s="8"/>
      <c r="GK11" s="8"/>
      <c r="GL11" s="8"/>
      <c r="GM11" s="8"/>
      <c r="GN11" s="8"/>
      <c r="GO11" s="8"/>
      <c r="GP11" s="8"/>
      <c r="GQ11" s="8"/>
      <c r="GR11" s="8"/>
      <c r="GS11" s="8"/>
      <c r="GT11" s="8"/>
      <c r="GU11" s="8"/>
      <c r="GV11" s="8"/>
      <c r="GW11" s="8"/>
      <c r="GX11" s="8"/>
      <c r="GY11" s="8"/>
      <c r="GZ11" s="8" t="str">
        <f ca="1">CONCATENATE("met their tastebuds (well"," ",AU1,"'s anyway)")</f>
        <v>met their tastebuds (well Charles's anyway)</v>
      </c>
      <c r="HA11" s="8"/>
      <c r="HB11" s="8"/>
      <c r="HC11" s="8"/>
      <c r="HD11" s="8"/>
      <c r="HF11" s="8"/>
      <c r="HG11" s="8"/>
      <c r="HH11" s="8"/>
      <c r="HI11" s="8"/>
      <c r="HJ11" s="8"/>
      <c r="HK11" s="8" t="s">
        <v>2244</v>
      </c>
      <c r="HL11" s="8"/>
      <c r="HM11" s="8"/>
      <c r="HN11" s="8"/>
      <c r="HO11" s="8"/>
      <c r="HP11" s="8"/>
      <c r="HQ11" s="8"/>
      <c r="HR11" s="8"/>
      <c r="HS11" s="8"/>
      <c r="HT11" s="8"/>
      <c r="HU11" s="8"/>
      <c r="HV11" s="8"/>
      <c r="HW11" s="8"/>
      <c r="HX11" s="8"/>
      <c r="HY11" s="8"/>
      <c r="HZ11" s="8"/>
      <c r="IA11" s="8"/>
      <c r="IB11" s="8"/>
      <c r="IC11" s="8"/>
      <c r="ID11" s="8"/>
      <c r="IE11" s="8"/>
      <c r="IF11" s="8"/>
      <c r="IG11" s="8"/>
      <c r="IH11" s="8"/>
      <c r="II11" s="8"/>
      <c r="IJ11" s="1" t="s">
        <v>2324</v>
      </c>
      <c r="IK11" s="8"/>
      <c r="IL11" s="8" t="s">
        <v>2364</v>
      </c>
      <c r="IM11" s="8" t="str">
        <f t="shared" si="13"/>
        <v>The Long Short Walk</v>
      </c>
      <c r="IN11" s="8"/>
      <c r="IO11" s="8"/>
      <c r="IP11" s="2">
        <f t="shared" ca="1" si="12"/>
        <v>7</v>
      </c>
      <c r="IQ11" s="2" t="str">
        <f ca="1">CONCATENATE("One day, they went to ",$CN$1,".")</f>
        <v>One day, they went to the caldera.</v>
      </c>
      <c r="IX11" s="2"/>
    </row>
    <row r="12" spans="1:258" x14ac:dyDescent="0.25">
      <c r="A12" s="2" t="s">
        <v>189</v>
      </c>
      <c r="B12" s="2">
        <f t="shared" si="6"/>
        <v>0</v>
      </c>
      <c r="D12" s="1" t="s">
        <v>0</v>
      </c>
      <c r="E12" s="2" t="s">
        <v>1089</v>
      </c>
      <c r="F12" s="2">
        <f t="shared" si="7"/>
        <v>0</v>
      </c>
      <c r="AK12" s="2" t="s">
        <v>732</v>
      </c>
      <c r="AL12" s="2" t="s">
        <v>0</v>
      </c>
      <c r="AM12" s="2" t="s">
        <v>1569</v>
      </c>
      <c r="AN12" s="2" t="s">
        <v>2</v>
      </c>
      <c r="AO12" s="1" t="s">
        <v>927</v>
      </c>
      <c r="BD12" s="2" t="s">
        <v>1843</v>
      </c>
      <c r="BQ12" s="2" t="s">
        <v>47</v>
      </c>
      <c r="BR12" s="2" t="str">
        <f t="shared" si="0"/>
        <v>a</v>
      </c>
      <c r="BS12" s="2" t="s">
        <v>798</v>
      </c>
      <c r="BV12" s="2" t="s">
        <v>1952</v>
      </c>
      <c r="BW12" s="2">
        <f t="shared" si="8"/>
        <v>0</v>
      </c>
      <c r="BZ12" s="1"/>
      <c r="CA12" s="2" t="s">
        <v>739</v>
      </c>
      <c r="CB12" s="1">
        <f t="shared" si="9"/>
        <v>0</v>
      </c>
      <c r="CK12" s="2" t="s">
        <v>1813</v>
      </c>
      <c r="CM12" s="2" t="s">
        <v>1964</v>
      </c>
      <c r="CR12" s="2" t="s">
        <v>307</v>
      </c>
      <c r="CW12" s="2" t="s">
        <v>923</v>
      </c>
      <c r="CZ12" s="1" t="s">
        <v>160</v>
      </c>
      <c r="DE12" s="1" t="s">
        <v>33</v>
      </c>
      <c r="DH12" s="2" t="s">
        <v>1900</v>
      </c>
      <c r="DJ12" s="1" t="s">
        <v>1891</v>
      </c>
      <c r="DY12" s="2" t="s">
        <v>1903</v>
      </c>
      <c r="ET12" s="2" t="s">
        <v>2020</v>
      </c>
      <c r="EZ12" s="1"/>
      <c r="FD12" s="2" t="s">
        <v>2046</v>
      </c>
      <c r="FF12" s="1" t="s">
        <v>2073</v>
      </c>
      <c r="FG12" s="8"/>
      <c r="FH12" s="8"/>
      <c r="FI12" s="8"/>
      <c r="FJ12" s="8"/>
      <c r="FK12" s="8"/>
      <c r="GC12" s="8"/>
      <c r="GD12" s="8"/>
      <c r="GE12" s="8"/>
      <c r="GF12" s="8"/>
      <c r="GG12" s="8"/>
      <c r="GH12" s="8"/>
      <c r="GI12" s="8" t="s">
        <v>2151</v>
      </c>
      <c r="GJ12" s="8"/>
      <c r="GK12" s="8"/>
      <c r="GL12" s="8"/>
      <c r="GM12" s="8"/>
      <c r="GN12" s="8"/>
      <c r="GO12" s="8"/>
      <c r="GP12" s="8"/>
      <c r="GQ12" s="8"/>
      <c r="GR12" s="8"/>
      <c r="GS12" s="8"/>
      <c r="GT12" s="8"/>
      <c r="GU12" s="8"/>
      <c r="GV12" s="8"/>
      <c r="GW12" s="8"/>
      <c r="GX12" s="8"/>
      <c r="GY12" s="8"/>
      <c r="GZ12" s="1" t="s">
        <v>2198</v>
      </c>
      <c r="HA12" s="8"/>
      <c r="HB12" s="8"/>
      <c r="HC12" s="8"/>
      <c r="HD12" s="8"/>
      <c r="HE12" s="12">
        <v>3</v>
      </c>
      <c r="HF12" s="8"/>
      <c r="HG12" s="8"/>
      <c r="HH12" s="8"/>
      <c r="HI12" s="8"/>
      <c r="HJ12" s="8"/>
      <c r="HK12" s="8" t="s">
        <v>2245</v>
      </c>
      <c r="HL12" s="8"/>
      <c r="HM12" s="8"/>
      <c r="HN12" s="8"/>
      <c r="HO12" s="8"/>
      <c r="HP12" s="8"/>
      <c r="HQ12" s="8"/>
      <c r="HR12" s="8"/>
      <c r="HS12" s="8"/>
      <c r="HT12" s="8"/>
      <c r="HU12" s="8"/>
      <c r="HV12" s="8"/>
      <c r="HW12" s="8"/>
      <c r="HX12" s="8"/>
      <c r="HY12" s="8"/>
      <c r="HZ12" s="8"/>
      <c r="IA12" s="8"/>
      <c r="IB12" s="8"/>
      <c r="IC12" s="8"/>
      <c r="ID12" s="8"/>
      <c r="IE12" s="8"/>
      <c r="IF12" s="8"/>
      <c r="IG12" s="8"/>
      <c r="IH12" s="8"/>
      <c r="II12" s="8"/>
      <c r="IJ12" s="10" t="s">
        <v>2325</v>
      </c>
      <c r="IK12" s="8"/>
      <c r="IL12" s="8" t="s">
        <v>2365</v>
      </c>
      <c r="IM12" s="8" t="str">
        <f t="shared" si="13"/>
        <v>Fast Forward To The Past</v>
      </c>
      <c r="IN12" s="8"/>
      <c r="IO12" s="8"/>
      <c r="IP12" s="2">
        <f t="shared" ca="1" si="12"/>
        <v>14</v>
      </c>
      <c r="IQ12" s="2" t="str">
        <f ca="1">CONCATENATE("They have been there"," ",INDEX($CR:$CR,RANDBETWEEN(1,COUNTA($CR:$CR)))," ","times"," ",INDEX($CT:$CT,RANDBETWEEN(1,COUNTA($CT:$CT))),".")</f>
        <v>They have been there at least a million times since they've lived in Pineville.</v>
      </c>
      <c r="IX12" s="2"/>
    </row>
    <row r="13" spans="1:258" x14ac:dyDescent="0.25">
      <c r="A13" s="2" t="s">
        <v>723</v>
      </c>
      <c r="B13" s="2">
        <f t="shared" si="6"/>
        <v>0</v>
      </c>
      <c r="D13" s="1" t="s">
        <v>0</v>
      </c>
      <c r="E13" s="2" t="s">
        <v>1005</v>
      </c>
      <c r="F13" s="2">
        <f t="shared" si="7"/>
        <v>0</v>
      </c>
      <c r="AK13" s="2" t="s">
        <v>230</v>
      </c>
      <c r="AL13" s="2" t="s">
        <v>0</v>
      </c>
      <c r="AM13" s="2" t="s">
        <v>240</v>
      </c>
      <c r="AN13" s="2" t="s">
        <v>2</v>
      </c>
      <c r="AO13" s="1" t="s">
        <v>1641</v>
      </c>
      <c r="BD13" s="1" t="s">
        <v>1862</v>
      </c>
      <c r="BQ13" s="2" t="s">
        <v>37</v>
      </c>
      <c r="BR13" s="2" t="str">
        <f t="shared" si="0"/>
        <v>a</v>
      </c>
      <c r="BS13" s="2" t="s">
        <v>799</v>
      </c>
      <c r="BV13" s="2" t="s">
        <v>246</v>
      </c>
      <c r="BW13" s="2">
        <f t="shared" si="8"/>
        <v>0</v>
      </c>
      <c r="BZ13" s="1"/>
      <c r="CA13" s="2" t="s">
        <v>1644</v>
      </c>
      <c r="CB13" s="1">
        <f t="shared" si="9"/>
        <v>0</v>
      </c>
      <c r="CK13" s="2" t="s">
        <v>1814</v>
      </c>
      <c r="CM13" s="2" t="s">
        <v>1971</v>
      </c>
      <c r="CR13" s="2" t="s">
        <v>1821</v>
      </c>
      <c r="CW13" s="2" t="s">
        <v>184</v>
      </c>
      <c r="CZ13" s="1" t="s">
        <v>79</v>
      </c>
      <c r="DE13" s="2" t="s">
        <v>178</v>
      </c>
      <c r="DH13" s="1" t="s">
        <v>1876</v>
      </c>
      <c r="DJ13" s="1" t="s">
        <v>1890</v>
      </c>
      <c r="DY13" s="2" t="str">
        <f ca="1">CONCATENATE("stuck out"," ",$CE$4," ","tongue")</f>
        <v>stuck out his tongue</v>
      </c>
      <c r="ET13" s="2" t="s">
        <v>2019</v>
      </c>
      <c r="EZ13" s="1"/>
      <c r="FD13" s="2" t="s">
        <v>19</v>
      </c>
      <c r="FF13" s="1" t="s">
        <v>2075</v>
      </c>
      <c r="FL13" s="8"/>
      <c r="FM13" s="8"/>
      <c r="FN13" s="8"/>
      <c r="FO13" s="8"/>
      <c r="FP13" s="8"/>
      <c r="FQ13" s="8"/>
      <c r="FR13" s="8"/>
      <c r="FS13" s="8"/>
      <c r="FT13" s="8"/>
      <c r="FU13" s="8"/>
      <c r="FV13" s="8"/>
      <c r="FW13" s="8"/>
      <c r="FX13" s="8"/>
      <c r="FY13" s="8"/>
      <c r="FZ13" s="8"/>
      <c r="GA13" s="8"/>
      <c r="GB13" s="8"/>
      <c r="GI13" s="8" t="s">
        <v>2149</v>
      </c>
      <c r="GZ13" s="8" t="s">
        <v>2199</v>
      </c>
      <c r="HE13" s="13">
        <v>20</v>
      </c>
      <c r="HK13" s="1" t="s">
        <v>443</v>
      </c>
      <c r="IJ13" s="1" t="s">
        <v>2326</v>
      </c>
      <c r="IL13" s="1" t="s">
        <v>2366</v>
      </c>
      <c r="IM13" s="1" t="str">
        <f t="shared" si="13"/>
        <v>Going Back To Go Ahead</v>
      </c>
      <c r="IP13" s="2">
        <f t="shared" ca="1" si="12"/>
        <v>5</v>
      </c>
      <c r="IQ13" s="2" t="str">
        <f ca="1">CONCATENATE("However, this time was"," ",INDEX($CW:$CW,RANDBETWEEN(1,COUNTA($CW:$CW))),".")</f>
        <v>However, this time was irregular.</v>
      </c>
      <c r="IX13" s="2"/>
    </row>
    <row r="14" spans="1:258" x14ac:dyDescent="0.25">
      <c r="A14" s="2" t="s">
        <v>196</v>
      </c>
      <c r="B14" s="2">
        <f t="shared" si="6"/>
        <v>0</v>
      </c>
      <c r="D14" s="1" t="s">
        <v>2</v>
      </c>
      <c r="E14" s="2" t="s">
        <v>721</v>
      </c>
      <c r="F14" s="2">
        <f t="shared" si="7"/>
        <v>0</v>
      </c>
      <c r="AK14" s="2" t="s">
        <v>738</v>
      </c>
      <c r="AL14" s="2" t="s">
        <v>0</v>
      </c>
      <c r="AM14" s="2" t="s">
        <v>252</v>
      </c>
      <c r="AN14" s="2" t="s">
        <v>2</v>
      </c>
      <c r="AO14" s="1" t="s">
        <v>136</v>
      </c>
      <c r="BD14" s="2" t="s">
        <v>1844</v>
      </c>
      <c r="BQ14" s="2" t="s">
        <v>279</v>
      </c>
      <c r="BR14" s="2" t="str">
        <f t="shared" si="0"/>
        <v>a</v>
      </c>
      <c r="BS14" s="2" t="s">
        <v>827</v>
      </c>
      <c r="BV14" s="2" t="s">
        <v>1948</v>
      </c>
      <c r="BW14" s="2">
        <f t="shared" si="8"/>
        <v>0</v>
      </c>
      <c r="BZ14" s="1"/>
      <c r="CA14" s="2" t="s">
        <v>234</v>
      </c>
      <c r="CB14" s="1">
        <f t="shared" si="9"/>
        <v>0</v>
      </c>
      <c r="CK14" s="2" t="s">
        <v>1812</v>
      </c>
      <c r="CM14" s="2" t="s">
        <v>1965</v>
      </c>
      <c r="CR14" s="2" t="s">
        <v>1820</v>
      </c>
      <c r="CZ14" s="1" t="s">
        <v>80</v>
      </c>
      <c r="DE14" s="1" t="s">
        <v>673</v>
      </c>
      <c r="DH14" s="1" t="s">
        <v>182</v>
      </c>
      <c r="DJ14" s="1" t="s">
        <v>60</v>
      </c>
      <c r="DY14" s="2" t="s">
        <v>1904</v>
      </c>
      <c r="ET14" s="2" t="s">
        <v>2022</v>
      </c>
      <c r="EZ14" s="1"/>
      <c r="FD14" s="2" t="s">
        <v>2051</v>
      </c>
      <c r="FF14" s="1" t="s">
        <v>2074</v>
      </c>
      <c r="FG14" s="8"/>
      <c r="FH14" s="8"/>
      <c r="FI14" s="8"/>
      <c r="FJ14" s="8"/>
      <c r="FK14" s="8"/>
      <c r="GC14" s="8"/>
      <c r="GD14" s="8"/>
      <c r="GE14" s="8"/>
      <c r="GF14" s="8"/>
      <c r="GG14" s="8"/>
      <c r="GH14" s="8"/>
      <c r="GI14" s="8"/>
      <c r="GJ14" s="8"/>
      <c r="GK14" s="8"/>
      <c r="GL14" s="8"/>
      <c r="GM14" s="8"/>
      <c r="GN14" s="8"/>
      <c r="GO14" s="8"/>
      <c r="GP14" s="8"/>
      <c r="GQ14" s="8"/>
      <c r="GR14" s="8"/>
      <c r="GS14" s="8"/>
      <c r="GT14" s="8"/>
      <c r="GU14" s="8"/>
      <c r="GV14" s="8"/>
      <c r="GW14" s="8"/>
      <c r="GX14" s="8"/>
      <c r="GY14" s="8"/>
      <c r="GZ14" s="1" t="s">
        <v>2200</v>
      </c>
      <c r="HA14" s="8"/>
      <c r="HB14" s="8"/>
      <c r="HC14" s="8"/>
      <c r="HD14" s="8"/>
      <c r="HE14" s="8"/>
      <c r="HF14" s="8"/>
      <c r="HG14" s="8"/>
      <c r="HH14" s="8"/>
      <c r="HI14" s="8"/>
      <c r="HJ14" s="8"/>
      <c r="HK14" s="8" t="s">
        <v>122</v>
      </c>
      <c r="HL14" s="8"/>
      <c r="HM14" s="8"/>
      <c r="HN14" s="8"/>
      <c r="HO14" s="8"/>
      <c r="HP14" s="8"/>
      <c r="HQ14" s="8"/>
      <c r="HR14" s="8"/>
      <c r="HS14" s="8"/>
      <c r="HT14" s="8"/>
      <c r="HU14" s="8"/>
      <c r="HV14" s="8"/>
      <c r="HW14" s="8"/>
      <c r="HX14" s="8"/>
      <c r="HY14" s="8"/>
      <c r="HZ14" s="8"/>
      <c r="IA14" s="8"/>
      <c r="IB14" s="8"/>
      <c r="IC14" s="8"/>
      <c r="ID14" s="8"/>
      <c r="IE14" s="8"/>
      <c r="IF14" s="8"/>
      <c r="IG14" s="8"/>
      <c r="IH14" s="8"/>
      <c r="II14" s="8"/>
      <c r="IJ14" s="1" t="s">
        <v>2327</v>
      </c>
      <c r="IK14" s="8"/>
      <c r="IL14" s="8" t="str">
        <f ca="1">CONCATENATE(BZ1," ",BY1," ","and"," ",GY1)</f>
        <v>a doberman and ramen</v>
      </c>
      <c r="IM14" s="1" t="str">
        <f ca="1">PROPER(IL14)</f>
        <v>A Doberman And Ramen</v>
      </c>
      <c r="IN14" s="8"/>
      <c r="IO14" s="8"/>
      <c r="IX14" s="2"/>
    </row>
    <row r="15" spans="1:258" x14ac:dyDescent="0.25">
      <c r="A15" s="2" t="s">
        <v>724</v>
      </c>
      <c r="B15" s="2">
        <f t="shared" si="6"/>
        <v>0</v>
      </c>
      <c r="D15" s="1" t="s">
        <v>0</v>
      </c>
      <c r="E15" s="2" t="s">
        <v>722</v>
      </c>
      <c r="F15" s="2">
        <f t="shared" si="7"/>
        <v>0</v>
      </c>
      <c r="AK15" s="2" t="s">
        <v>253</v>
      </c>
      <c r="AL15" s="2" t="s">
        <v>0</v>
      </c>
      <c r="AM15" s="2" t="s">
        <v>256</v>
      </c>
      <c r="AN15" s="2" t="s">
        <v>2</v>
      </c>
      <c r="AO15" s="1" t="s">
        <v>852</v>
      </c>
      <c r="BD15" s="2" t="s">
        <v>1842</v>
      </c>
      <c r="BQ15" s="2" t="s">
        <v>286</v>
      </c>
      <c r="BR15" s="2" t="str">
        <f t="shared" si="0"/>
        <v>a</v>
      </c>
      <c r="BS15" s="2" t="s">
        <v>116</v>
      </c>
      <c r="BV15" s="2" t="s">
        <v>263</v>
      </c>
      <c r="BW15" s="2">
        <f t="shared" si="8"/>
        <v>0</v>
      </c>
      <c r="BZ15" s="1"/>
      <c r="CA15" s="2" t="s">
        <v>1651</v>
      </c>
      <c r="CB15" s="1">
        <f t="shared" si="9"/>
        <v>0</v>
      </c>
      <c r="CK15" s="1" t="s">
        <v>1861</v>
      </c>
      <c r="CM15" s="2" t="s">
        <v>1966</v>
      </c>
      <c r="CR15" s="2" t="s">
        <v>926</v>
      </c>
      <c r="CZ15" s="1" t="s">
        <v>446</v>
      </c>
      <c r="DH15" s="1" t="s">
        <v>1877</v>
      </c>
      <c r="DJ15" s="1" t="s">
        <v>1889</v>
      </c>
      <c r="DY15" s="2" t="str">
        <f ca="1">CONCATENATE("wiggled"," ",$CE$4," ","nose")</f>
        <v>wiggled his nose</v>
      </c>
      <c r="ET15" s="2" t="s">
        <v>2023</v>
      </c>
      <c r="EZ15" s="1"/>
      <c r="FD15" s="2" t="s">
        <v>2050</v>
      </c>
      <c r="FF15" s="8" t="s">
        <v>2057</v>
      </c>
      <c r="GZ15" s="1" t="s">
        <v>2197</v>
      </c>
      <c r="HK15" s="1" t="s">
        <v>175</v>
      </c>
      <c r="IJ15" s="10" t="s">
        <v>2328</v>
      </c>
      <c r="IL15" s="1" t="str">
        <f ca="1">CONCATENATE(BZ1," ",BY1," ","with a side of"," ",GY1)</f>
        <v>a doberman with a side of ramen</v>
      </c>
      <c r="IM15" s="1" t="str">
        <f ca="1">PROPER(IL15)</f>
        <v>A Doberman With A Side Of Ramen</v>
      </c>
      <c r="IP15" s="2">
        <f t="shared" ref="IP15:IP32" ca="1" si="14">IF(LEN(TRIM(IQ15))=0,0,LEN(TRIM(IQ15))-LEN(SUBSTITUTE(IQ15," ",""))+1)</f>
        <v>15</v>
      </c>
      <c r="IQ15" s="2" t="str">
        <f ca="1">CONCATENATE("It was a very"," ",INDEX($CZ:$CZ,RANDBETWEEN(1,COUNTA($CZ:$CZ)))," ",INDEX($DB:$DB,RANDBETWEEN(1,COUNTA($DB:$DB)))," ","when they"," ",INDEX($DC:$DC,RANDBETWEEN(1,COUNTA($DC:$DC)))," ","to"," ",INDEX($DE:$DE,RANDBETWEEN(1,COUNTA($DE:$DE)))," ","out of the house.")</f>
        <v>It was a very snowy morning when they decided to sprint out of the house.</v>
      </c>
      <c r="IX15" s="2"/>
    </row>
    <row r="16" spans="1:258" x14ac:dyDescent="0.25">
      <c r="A16" s="2" t="s">
        <v>1567</v>
      </c>
      <c r="B16" s="2">
        <f t="shared" si="6"/>
        <v>0</v>
      </c>
      <c r="D16" s="1" t="s">
        <v>0</v>
      </c>
      <c r="E16" s="2" t="s">
        <v>1329</v>
      </c>
      <c r="F16" s="2">
        <f t="shared" si="7"/>
        <v>0</v>
      </c>
      <c r="AK16" s="2" t="s">
        <v>740</v>
      </c>
      <c r="AL16" s="2" t="s">
        <v>0</v>
      </c>
      <c r="AM16" s="2" t="s">
        <v>1274</v>
      </c>
      <c r="AN16" s="2" t="s">
        <v>2</v>
      </c>
      <c r="AO16" s="1" t="s">
        <v>853</v>
      </c>
      <c r="BD16" s="1" t="s">
        <v>120</v>
      </c>
      <c r="BQ16" s="2" t="s">
        <v>288</v>
      </c>
      <c r="BR16" s="2" t="str">
        <f t="shared" si="0"/>
        <v>a</v>
      </c>
      <c r="BS16" s="1" t="s">
        <v>117</v>
      </c>
      <c r="BV16" s="2" t="s">
        <v>62</v>
      </c>
      <c r="BW16" s="2">
        <f t="shared" si="8"/>
        <v>0</v>
      </c>
      <c r="BZ16" s="1"/>
      <c r="CA16" s="2" t="s">
        <v>1652</v>
      </c>
      <c r="CB16" s="1">
        <f t="shared" si="9"/>
        <v>0</v>
      </c>
      <c r="CM16" s="2" t="s">
        <v>1967</v>
      </c>
      <c r="CR16" s="2" t="s">
        <v>1826</v>
      </c>
      <c r="CZ16" s="1" t="s">
        <v>113</v>
      </c>
      <c r="DJ16" s="2" t="s">
        <v>27</v>
      </c>
      <c r="DY16" s="2" t="s">
        <v>1909</v>
      </c>
      <c r="ET16" s="2" t="s">
        <v>544</v>
      </c>
      <c r="EZ16" s="1"/>
      <c r="FD16" s="2" t="s">
        <v>2045</v>
      </c>
      <c r="FF16" s="10" t="str">
        <f ca="1">CONCATENATE("troubled"," ",$AX$5)</f>
        <v>troubled him</v>
      </c>
      <c r="GZ16" s="1" t="s">
        <v>2223</v>
      </c>
      <c r="HE16" s="3"/>
      <c r="HK16" s="1" t="s">
        <v>2246</v>
      </c>
      <c r="IP16" s="2">
        <f t="shared" ca="1" si="14"/>
        <v>14</v>
      </c>
      <c r="IQ16" s="2" t="str">
        <f ca="1">CONCATENATE(AU1," ",INDEX($DH:$DH,RANDBETWEEN(1,COUNTA($DH:$DH)))," ",AX4," ",$DK$1," ","as the"," ",INDEX($DV:$DV,RANDBETWEEN(1,COUNTA($DV:$DV)))," ","shut behind them.")</f>
        <v>Charles grabbed his magnifying glass and tweezers as the front gate shut behind them.</v>
      </c>
      <c r="IX16" s="2"/>
    </row>
    <row r="17" spans="1:258" x14ac:dyDescent="0.25">
      <c r="A17" s="2" t="s">
        <v>1568</v>
      </c>
      <c r="B17" s="2">
        <f t="shared" si="6"/>
        <v>0</v>
      </c>
      <c r="D17" s="1" t="s">
        <v>0</v>
      </c>
      <c r="E17" s="2" t="s">
        <v>197</v>
      </c>
      <c r="F17" s="2">
        <f t="shared" si="7"/>
        <v>0</v>
      </c>
      <c r="AK17" s="2" t="s">
        <v>275</v>
      </c>
      <c r="AL17" s="2" t="s">
        <v>0</v>
      </c>
      <c r="AM17" s="2" t="s">
        <v>260</v>
      </c>
      <c r="AN17" s="2" t="s">
        <v>2</v>
      </c>
      <c r="AO17" s="1" t="s">
        <v>1640</v>
      </c>
      <c r="BD17" s="2" t="s">
        <v>1845</v>
      </c>
      <c r="BQ17" s="2" t="s">
        <v>1618</v>
      </c>
      <c r="BR17" s="2" t="str">
        <f t="shared" si="0"/>
        <v>a</v>
      </c>
      <c r="BS17" s="2" t="s">
        <v>838</v>
      </c>
      <c r="BV17" s="2" t="s">
        <v>8</v>
      </c>
      <c r="BW17" s="2">
        <f t="shared" si="8"/>
        <v>0</v>
      </c>
      <c r="BZ17" s="1"/>
      <c r="CA17" s="2" t="s">
        <v>1653</v>
      </c>
      <c r="CB17" s="1">
        <f t="shared" si="9"/>
        <v>0</v>
      </c>
      <c r="CM17" s="2" t="s">
        <v>2287</v>
      </c>
      <c r="CR17" s="1" t="s">
        <v>516</v>
      </c>
      <c r="CZ17" s="1" t="s">
        <v>837</v>
      </c>
      <c r="DJ17" s="2" t="s">
        <v>1982</v>
      </c>
      <c r="DY17" s="2" t="str">
        <f ca="1">CONCATENATE("looked at"," ",$AU$1)</f>
        <v>looked at Charles</v>
      </c>
      <c r="ET17" s="2" t="s">
        <v>2024</v>
      </c>
      <c r="EZ17" s="1"/>
      <c r="FD17" s="2" t="s">
        <v>2055</v>
      </c>
      <c r="FF17" s="8" t="s">
        <v>2062</v>
      </c>
      <c r="GZ17" s="1" t="str">
        <f ca="1">CONCATENATE("was waiting for them (well, for"," ",AU1," anyway)"," in the microwave")</f>
        <v>was waiting for them (well, for Charles anyway) in the microwave</v>
      </c>
      <c r="HE17" s="14"/>
      <c r="HK17" s="1" t="s">
        <v>2247</v>
      </c>
      <c r="IP17" s="2">
        <f t="shared" ca="1" si="14"/>
        <v>3</v>
      </c>
      <c r="IQ17" s="2" t="str">
        <f ca="1">CONCATENATE(PROPER(CD1)," ",INDEX($DY:$DY,RANDBETWEEN(1,COUNTA($DY:$DY))),".")</f>
        <v>Jazzy snuggled close.</v>
      </c>
      <c r="IX17" s="2"/>
    </row>
    <row r="18" spans="1:258" x14ac:dyDescent="0.25">
      <c r="A18" s="2" t="s">
        <v>727</v>
      </c>
      <c r="B18" s="2">
        <f t="shared" si="6"/>
        <v>0</v>
      </c>
      <c r="D18" s="1" t="s">
        <v>2</v>
      </c>
      <c r="E18" s="2" t="s">
        <v>727</v>
      </c>
      <c r="F18" s="2">
        <f t="shared" si="7"/>
        <v>0</v>
      </c>
      <c r="AK18" s="2" t="s">
        <v>1571</v>
      </c>
      <c r="AL18" s="2" t="s">
        <v>0</v>
      </c>
      <c r="AM18" s="2" t="s">
        <v>1570</v>
      </c>
      <c r="AN18" s="2" t="s">
        <v>2</v>
      </c>
      <c r="AO18" s="1" t="s">
        <v>152</v>
      </c>
      <c r="BD18" s="1" t="s">
        <v>121</v>
      </c>
      <c r="BQ18" s="2" t="s">
        <v>749</v>
      </c>
      <c r="BR18" s="2" t="str">
        <f t="shared" si="0"/>
        <v>a</v>
      </c>
      <c r="BS18" s="2" t="s">
        <v>928</v>
      </c>
      <c r="BV18" s="2" t="s">
        <v>1936</v>
      </c>
      <c r="BW18" s="2">
        <f t="shared" si="8"/>
        <v>0</v>
      </c>
      <c r="BZ18" s="1"/>
      <c r="CA18" s="2" t="s">
        <v>1654</v>
      </c>
      <c r="CB18" s="1">
        <f t="shared" si="9"/>
        <v>0</v>
      </c>
      <c r="CM18" s="2" t="s">
        <v>1968</v>
      </c>
      <c r="CR18" s="2" t="s">
        <v>834</v>
      </c>
      <c r="CZ18" s="1" t="s">
        <v>53</v>
      </c>
      <c r="DJ18" s="2" t="s">
        <v>1925</v>
      </c>
      <c r="ET18" s="2" t="s">
        <v>2018</v>
      </c>
      <c r="EZ18" s="1"/>
      <c r="FD18" s="2" t="s">
        <v>2048</v>
      </c>
      <c r="FF18" s="8" t="s">
        <v>2067</v>
      </c>
      <c r="HE18" s="7"/>
      <c r="HK18" s="1" t="s">
        <v>2248</v>
      </c>
      <c r="IP18" s="2">
        <f t="shared" ca="1" si="14"/>
        <v>8</v>
      </c>
      <c r="IQ18" s="2" t="str">
        <f ca="1">CONCATENATE("They"," ",INDEX($EA:$EA,RANDBETWEEN(1,COUNTA($EA:$EA)))," ",CN1," ",INDEX($EC:$EC,RANDBETWEEN(1,COUNTA($EC:$EC))),".")</f>
        <v>They saw the caldera in the near distance.</v>
      </c>
      <c r="IX18" s="2"/>
    </row>
    <row r="19" spans="1:258" x14ac:dyDescent="0.25">
      <c r="A19" s="2" t="s">
        <v>202</v>
      </c>
      <c r="B19" s="2">
        <f t="shared" si="6"/>
        <v>0</v>
      </c>
      <c r="D19" s="1" t="s">
        <v>2</v>
      </c>
      <c r="E19" s="2" t="s">
        <v>198</v>
      </c>
      <c r="F19" s="2">
        <f t="shared" si="7"/>
        <v>0</v>
      </c>
      <c r="AK19" s="2" t="s">
        <v>747</v>
      </c>
      <c r="AL19" s="2" t="s">
        <v>0</v>
      </c>
      <c r="AM19" s="2" t="s">
        <v>1278</v>
      </c>
      <c r="AN19" s="2" t="s">
        <v>2</v>
      </c>
      <c r="AO19" s="1" t="s">
        <v>918</v>
      </c>
      <c r="BD19" s="1" t="s">
        <v>1863</v>
      </c>
      <c r="BQ19" s="2" t="s">
        <v>292</v>
      </c>
      <c r="BR19" s="2" t="str">
        <f t="shared" si="0"/>
        <v>a</v>
      </c>
      <c r="BS19" s="1" t="s">
        <v>1852</v>
      </c>
      <c r="BV19" s="2" t="s">
        <v>1937</v>
      </c>
      <c r="BW19" s="2">
        <f t="shared" si="8"/>
        <v>0</v>
      </c>
      <c r="BZ19" s="1"/>
      <c r="CA19" s="2" t="s">
        <v>1655</v>
      </c>
      <c r="CB19" s="1">
        <f t="shared" si="9"/>
        <v>0</v>
      </c>
      <c r="CM19" s="2" t="s">
        <v>1970</v>
      </c>
      <c r="CR19" s="2" t="str">
        <f ca="1">CONCATENATE("probably something like"," ",RANDBETWEEN(10,100))</f>
        <v>probably something like 27</v>
      </c>
      <c r="CZ19" s="1" t="s">
        <v>879</v>
      </c>
      <c r="DJ19" s="1" t="s">
        <v>619</v>
      </c>
      <c r="ET19" s="2" t="s">
        <v>2026</v>
      </c>
      <c r="EZ19" s="1"/>
      <c r="FD19" s="1" t="s">
        <v>2061</v>
      </c>
      <c r="FF19" s="8" t="s">
        <v>2066</v>
      </c>
      <c r="HE19" s="3"/>
      <c r="HK19" s="1" t="s">
        <v>137</v>
      </c>
      <c r="IP19" s="2">
        <f t="shared" ca="1" si="14"/>
        <v>12</v>
      </c>
      <c r="IQ19" s="2" t="str">
        <f ca="1">CONCATENATE(AU1," ",INDEX($EF:$EF,RANDBETWEEN(1,COUNTA($EF:$EF)))," ",AX4," ",INDEX($EI:$EI,RANDBETWEEN(1,COUNTA($EI:$EI)))," ","and"," ",INDEX($EL:$EL,RANDBETWEEN(1,COUNTA($EL:$EL)))," ",EP1," ",EO1,".")</f>
        <v>Charles extended a hand into his satchel and found a candy bar.</v>
      </c>
      <c r="IX19" s="2"/>
    </row>
    <row r="20" spans="1:258" x14ac:dyDescent="0.25">
      <c r="A20" s="2" t="s">
        <v>206</v>
      </c>
      <c r="B20" s="2">
        <f t="shared" si="6"/>
        <v>0</v>
      </c>
      <c r="D20" s="1" t="s">
        <v>0</v>
      </c>
      <c r="E20" s="2" t="s">
        <v>1492</v>
      </c>
      <c r="F20" s="2">
        <f t="shared" si="7"/>
        <v>0</v>
      </c>
      <c r="AK20" s="2" t="s">
        <v>289</v>
      </c>
      <c r="AL20" s="2" t="s">
        <v>0</v>
      </c>
      <c r="AM20" s="2" t="s">
        <v>1283</v>
      </c>
      <c r="AN20" s="2" t="s">
        <v>2</v>
      </c>
      <c r="AO20" s="1" t="s">
        <v>921</v>
      </c>
      <c r="BD20" s="1" t="s">
        <v>933</v>
      </c>
      <c r="BQ20" s="2" t="s">
        <v>753</v>
      </c>
      <c r="BR20" s="2" t="str">
        <f t="shared" si="0"/>
        <v>a</v>
      </c>
      <c r="BS20" s="1" t="s">
        <v>1849</v>
      </c>
      <c r="BV20" s="2" t="s">
        <v>295</v>
      </c>
      <c r="BW20" s="2">
        <f t="shared" si="8"/>
        <v>0</v>
      </c>
      <c r="BZ20" s="1"/>
      <c r="CA20" s="2" t="s">
        <v>1656</v>
      </c>
      <c r="CB20" s="1">
        <f t="shared" si="9"/>
        <v>0</v>
      </c>
      <c r="CR20" s="2" t="s">
        <v>878</v>
      </c>
      <c r="CZ20" s="1" t="s">
        <v>54</v>
      </c>
      <c r="DJ20" s="1" t="s">
        <v>630</v>
      </c>
      <c r="ET20" s="2" t="s">
        <v>2028</v>
      </c>
      <c r="EZ20" s="1"/>
      <c r="FD20" s="1" t="s">
        <v>2059</v>
      </c>
      <c r="FF20" s="1" t="s">
        <v>2068</v>
      </c>
      <c r="HE20" s="3"/>
      <c r="IP20" s="2">
        <f t="shared" ca="1" si="14"/>
        <v>8</v>
      </c>
      <c r="IQ20" s="2" t="str">
        <f ca="1">CONCATENATE(PROPER(AX3)," ",INDEX($EQ:$EQ,RANDBETWEEN(1,COUNTA($EQ:$EQ)))," ",EV1," ",INDEX($ET:$ET,RANDBETWEEN(1,COUNTA($ET:$ET)))," ","to"," ",CD1,".")</f>
        <v>He gave a a few chunks to Jazzy.</v>
      </c>
      <c r="IX20" s="2"/>
    </row>
    <row r="21" spans="1:258" x14ac:dyDescent="0.25">
      <c r="A21" s="2" t="s">
        <v>209</v>
      </c>
      <c r="B21" s="2">
        <f t="shared" si="6"/>
        <v>0</v>
      </c>
      <c r="D21" s="1" t="s">
        <v>2</v>
      </c>
      <c r="E21" s="2" t="s">
        <v>1413</v>
      </c>
      <c r="F21" s="2">
        <f t="shared" si="7"/>
        <v>0</v>
      </c>
      <c r="AK21" s="2" t="s">
        <v>750</v>
      </c>
      <c r="AL21" s="2" t="s">
        <v>0</v>
      </c>
      <c r="AM21" s="2" t="s">
        <v>751</v>
      </c>
      <c r="AN21" s="2" t="s">
        <v>2</v>
      </c>
      <c r="AO21" s="1" t="s">
        <v>126</v>
      </c>
      <c r="BQ21" s="2" t="s">
        <v>11</v>
      </c>
      <c r="BR21" s="2" t="str">
        <f t="shared" si="0"/>
        <v>a</v>
      </c>
      <c r="BS21" s="2" t="s">
        <v>857</v>
      </c>
      <c r="BV21" s="2" t="s">
        <v>304</v>
      </c>
      <c r="BW21" s="2">
        <f t="shared" si="8"/>
        <v>0</v>
      </c>
      <c r="BZ21" s="1"/>
      <c r="CA21" s="2" t="s">
        <v>1657</v>
      </c>
      <c r="CB21" s="1">
        <f t="shared" si="9"/>
        <v>0</v>
      </c>
      <c r="CR21" s="2" t="s">
        <v>1847</v>
      </c>
      <c r="CZ21" s="1" t="s">
        <v>1869</v>
      </c>
      <c r="DJ21" s="2" t="s">
        <v>1987</v>
      </c>
      <c r="ET21" s="2" t="s">
        <v>2029</v>
      </c>
      <c r="FD21" s="1" t="s">
        <v>89</v>
      </c>
      <c r="IP21" s="2">
        <f t="shared" ca="1" si="14"/>
        <v>9</v>
      </c>
      <c r="IQ21" s="2" t="str">
        <f ca="1">CONCATENATE(EZ1," ","they"," ",INDEX($FA:$FA,RANDBETWEEN(1,COUNTA($FA:$FA))),".")</f>
        <v>After a 2.1 mile walk they reached the caldera.</v>
      </c>
      <c r="IX21" s="2"/>
    </row>
    <row r="22" spans="1:258" x14ac:dyDescent="0.25">
      <c r="A22" s="2" t="s">
        <v>732</v>
      </c>
      <c r="B22" s="2">
        <f t="shared" si="6"/>
        <v>0</v>
      </c>
      <c r="D22" s="1" t="s">
        <v>0</v>
      </c>
      <c r="E22" s="2" t="s">
        <v>203</v>
      </c>
      <c r="F22" s="2">
        <f t="shared" si="7"/>
        <v>0</v>
      </c>
      <c r="AK22" s="2" t="s">
        <v>291</v>
      </c>
      <c r="AL22" s="2" t="s">
        <v>0</v>
      </c>
      <c r="AM22" s="2" t="s">
        <v>319</v>
      </c>
      <c r="AN22" s="2" t="s">
        <v>2</v>
      </c>
      <c r="AO22" s="1" t="s">
        <v>132</v>
      </c>
      <c r="BQ22" s="2" t="s">
        <v>101</v>
      </c>
      <c r="BR22" s="2" t="str">
        <f t="shared" si="0"/>
        <v>a</v>
      </c>
      <c r="BS22" s="2" t="s">
        <v>862</v>
      </c>
      <c r="BV22" s="2" t="s">
        <v>317</v>
      </c>
      <c r="BW22" s="2">
        <f t="shared" si="8"/>
        <v>0</v>
      </c>
      <c r="BZ22" s="1"/>
      <c r="CA22" s="2" t="s">
        <v>243</v>
      </c>
      <c r="CB22" s="1">
        <f t="shared" si="9"/>
        <v>0</v>
      </c>
      <c r="CR22" s="2" t="s">
        <v>679</v>
      </c>
      <c r="CZ22" s="1" t="s">
        <v>124</v>
      </c>
      <c r="DJ22" s="2" t="s">
        <v>1923</v>
      </c>
      <c r="ET22" s="2" t="s">
        <v>2027</v>
      </c>
      <c r="IP22" s="2">
        <f t="shared" ca="1" si="14"/>
        <v>9</v>
      </c>
      <c r="IQ22" s="2" t="str">
        <f ca="1">CONCATENATE(PROPER(AU1),"'s"," ",INDEX($FD:$FD,RANDBETWEEN(1,COUNTA($FD:$FD)))," ",INDEX($FF:$FF,RANDBETWEEN(1,COUNTA($FF:$FF)))," ",INDEX($FG:$FG,RANDBETWEEN(1,COUNTA($FG:$FG))),".")</f>
        <v>Charles's calves was sore so they took a break.</v>
      </c>
      <c r="IX22" s="2"/>
    </row>
    <row r="23" spans="1:258" x14ac:dyDescent="0.25">
      <c r="A23" s="2" t="s">
        <v>737</v>
      </c>
      <c r="B23" s="2">
        <f t="shared" si="6"/>
        <v>0</v>
      </c>
      <c r="D23" s="1" t="s">
        <v>2</v>
      </c>
      <c r="E23" s="2" t="s">
        <v>200</v>
      </c>
      <c r="F23" s="2">
        <f t="shared" si="7"/>
        <v>0</v>
      </c>
      <c r="AK23" s="2" t="s">
        <v>756</v>
      </c>
      <c r="AL23" s="2" t="s">
        <v>0</v>
      </c>
      <c r="AM23" s="2" t="s">
        <v>314</v>
      </c>
      <c r="AN23" s="2" t="s">
        <v>2</v>
      </c>
      <c r="AO23" s="1" t="s">
        <v>924</v>
      </c>
      <c r="BQ23" s="2" t="s">
        <v>58</v>
      </c>
      <c r="BR23" s="2" t="str">
        <f t="shared" si="0"/>
        <v>a</v>
      </c>
      <c r="BS23" s="1" t="s">
        <v>88</v>
      </c>
      <c r="BV23" s="2" t="s">
        <v>1934</v>
      </c>
      <c r="BW23" s="2">
        <f t="shared" si="8"/>
        <v>0</v>
      </c>
      <c r="BZ23" s="1"/>
      <c r="CA23" s="2" t="s">
        <v>1658</v>
      </c>
      <c r="CB23" s="1">
        <f t="shared" si="9"/>
        <v>0</v>
      </c>
      <c r="CZ23" s="1" t="s">
        <v>1866</v>
      </c>
      <c r="DJ23" s="2" t="s">
        <v>1927</v>
      </c>
      <c r="IP23" s="2">
        <f t="shared" ca="1" si="14"/>
        <v>5</v>
      </c>
      <c r="IQ23" s="2" t="str">
        <f ca="1">CONCATENATE("""",CD1,","," ",INDEX($FK:$FK,RANDBETWEEN(1,COUNTA($FK:$FK))),"""",","," ",AX3," ",INDEX($FL:$FL,RANDBETWEEN(1,COUNTA($FL:$FL))),".")</f>
        <v>"Jazzy, look here!", he mumbled.</v>
      </c>
      <c r="IX23" s="2"/>
    </row>
    <row r="24" spans="1:258" x14ac:dyDescent="0.25">
      <c r="A24" s="2" t="s">
        <v>230</v>
      </c>
      <c r="B24" s="2">
        <f t="shared" si="6"/>
        <v>0</v>
      </c>
      <c r="D24" s="1" t="s">
        <v>0</v>
      </c>
      <c r="E24" s="2" t="s">
        <v>1446</v>
      </c>
      <c r="F24" s="2">
        <f t="shared" si="7"/>
        <v>0</v>
      </c>
      <c r="AK24" s="2" t="s">
        <v>757</v>
      </c>
      <c r="AL24" s="2" t="s">
        <v>0</v>
      </c>
      <c r="AM24" s="2" t="s">
        <v>326</v>
      </c>
      <c r="AN24" s="2" t="s">
        <v>2</v>
      </c>
      <c r="BQ24" s="2" t="s">
        <v>39</v>
      </c>
      <c r="BR24" s="2" t="str">
        <f t="shared" si="0"/>
        <v>a</v>
      </c>
      <c r="BS24" s="2" t="s">
        <v>626</v>
      </c>
      <c r="BV24" s="1" t="s">
        <v>40</v>
      </c>
      <c r="BW24" s="2">
        <f t="shared" si="8"/>
        <v>0</v>
      </c>
      <c r="BZ24" s="1"/>
      <c r="CA24" s="2" t="s">
        <v>1659</v>
      </c>
      <c r="CB24" s="1">
        <f t="shared" si="9"/>
        <v>0</v>
      </c>
      <c r="CZ24" s="1" t="s">
        <v>131</v>
      </c>
      <c r="DJ24" s="1" t="s">
        <v>667</v>
      </c>
      <c r="IP24" s="2">
        <f t="shared" ca="1" si="14"/>
        <v>5</v>
      </c>
      <c r="IQ24" s="2" t="str">
        <f ca="1">CONCATENATE(PROPER(CD1)," ",INDEX($DY:$DY,RANDBETWEEN(1,COUNTA($DY:$DY))),".")</f>
        <v>Jazzy stuck out his tongue.</v>
      </c>
      <c r="IX24" s="2"/>
    </row>
    <row r="25" spans="1:258" x14ac:dyDescent="0.25">
      <c r="A25" s="2" t="s">
        <v>738</v>
      </c>
      <c r="B25" s="2">
        <f t="shared" si="6"/>
        <v>0</v>
      </c>
      <c r="D25" s="1" t="s">
        <v>0</v>
      </c>
      <c r="E25" s="2" t="s">
        <v>206</v>
      </c>
      <c r="F25" s="2">
        <f t="shared" si="7"/>
        <v>0</v>
      </c>
      <c r="AK25" s="2" t="s">
        <v>1572</v>
      </c>
      <c r="AL25" s="2" t="s">
        <v>0</v>
      </c>
      <c r="AM25" s="2" t="s">
        <v>335</v>
      </c>
      <c r="AN25" s="2" t="s">
        <v>2</v>
      </c>
      <c r="BQ25" s="2" t="s">
        <v>1619</v>
      </c>
      <c r="BR25" s="2" t="str">
        <f t="shared" si="0"/>
        <v>a</v>
      </c>
      <c r="BS25" s="2" t="s">
        <v>1626</v>
      </c>
      <c r="BV25" s="2" t="s">
        <v>74</v>
      </c>
      <c r="BW25" s="2">
        <f t="shared" si="8"/>
        <v>0</v>
      </c>
      <c r="BZ25" s="1"/>
      <c r="CA25" s="2" t="s">
        <v>1660</v>
      </c>
      <c r="CB25" s="1">
        <f t="shared" si="9"/>
        <v>0</v>
      </c>
      <c r="CZ25" s="1" t="s">
        <v>92</v>
      </c>
      <c r="DJ25" s="1" t="s">
        <v>1881</v>
      </c>
      <c r="IP25" s="2">
        <f t="shared" ca="1" si="14"/>
        <v>11</v>
      </c>
      <c r="IQ25" s="2" t="str">
        <f ca="1">CONCATENATE(PROPER(AX3)," ","used"," ",AX4," ",DK1," ",IF(OR(DK1="camera",DK1="cell phone",DK1="phone",DK1="tablet"),CONCATENATE("to"," ",DM1),IF(OR(DK1="coloring book",DK1="notepad",DK1="paper",DK1="paper tablet",DK1="pen and paper",DK1="pencil",DK1="pencil and paper",DK1="sketch book"),CONCATENATE("to"," ",DP1),IF(OR(DK1="measuring tape",DK1="ruler",DK1="tape measure"),CONCATENATE("to"," ",DR1),CONCATENATE("to"," ",DT1)))),".")</f>
        <v>He used his magnifying glass and tweezers to grab a sample.</v>
      </c>
      <c r="IX25" s="1"/>
    </row>
    <row r="26" spans="1:258" x14ac:dyDescent="0.25">
      <c r="A26" s="2" t="s">
        <v>1569</v>
      </c>
      <c r="B26" s="2">
        <f t="shared" si="6"/>
        <v>0</v>
      </c>
      <c r="D26" s="1" t="s">
        <v>2</v>
      </c>
      <c r="E26" s="2" t="s">
        <v>207</v>
      </c>
      <c r="F26" s="2">
        <f t="shared" si="7"/>
        <v>0</v>
      </c>
      <c r="AK26" s="2" t="s">
        <v>765</v>
      </c>
      <c r="AL26" s="2" t="s">
        <v>0</v>
      </c>
      <c r="AM26" s="2" t="s">
        <v>338</v>
      </c>
      <c r="AN26" s="2" t="s">
        <v>2</v>
      </c>
      <c r="BQ26" s="2" t="s">
        <v>322</v>
      </c>
      <c r="BR26" s="2" t="str">
        <f t="shared" si="0"/>
        <v>a</v>
      </c>
      <c r="BS26" s="2" t="s">
        <v>634</v>
      </c>
      <c r="BV26" s="2" t="s">
        <v>367</v>
      </c>
      <c r="BW26" s="2">
        <f t="shared" si="8"/>
        <v>0</v>
      </c>
      <c r="BZ26" s="1"/>
      <c r="CA26" s="2" t="s">
        <v>1661</v>
      </c>
      <c r="CB26" s="1">
        <f t="shared" si="9"/>
        <v>0</v>
      </c>
      <c r="CR26" s="1"/>
      <c r="DJ26" s="1" t="s">
        <v>1882</v>
      </c>
      <c r="IP26" s="2">
        <f t="shared" ca="1" si="14"/>
        <v>4</v>
      </c>
      <c r="IQ26" s="1" t="str">
        <f ca="1">IF(OR(DK1="camera",DK1="cell phone",DK1="phone",DK1="tablet"),"But photos of what?",IF(OR(DK1="coloring book",DK1="notepad",DK1="paper",DK1="paper tablet",DK1="pen and paper",DK1="pencil",DK1="pencil and paper",DK1="sketch book"),"But sketches of what?",IF(OR(DK1="measuring tape",DK1="ruler",DK1="tape measure"),"But measurements of what?","But samples of what?")))</f>
        <v>But samples of what?</v>
      </c>
      <c r="IX26" s="2"/>
    </row>
    <row r="27" spans="1:258" x14ac:dyDescent="0.25">
      <c r="A27" s="2" t="s">
        <v>240</v>
      </c>
      <c r="B27" s="2">
        <f t="shared" si="6"/>
        <v>0</v>
      </c>
      <c r="D27" s="1" t="s">
        <v>2</v>
      </c>
      <c r="E27" s="2" t="s">
        <v>728</v>
      </c>
      <c r="F27" s="2">
        <f t="shared" si="7"/>
        <v>0</v>
      </c>
      <c r="AK27" s="2" t="s">
        <v>325</v>
      </c>
      <c r="AL27" s="2" t="s">
        <v>0</v>
      </c>
      <c r="AM27" s="2" t="s">
        <v>345</v>
      </c>
      <c r="AN27" s="2" t="s">
        <v>2</v>
      </c>
      <c r="BQ27" s="2" t="s">
        <v>102</v>
      </c>
      <c r="BR27" s="2" t="str">
        <f t="shared" si="0"/>
        <v>a</v>
      </c>
      <c r="BS27" s="2" t="s">
        <v>1627</v>
      </c>
      <c r="BV27" s="2" t="s">
        <v>159</v>
      </c>
      <c r="BW27" s="2">
        <f t="shared" si="8"/>
        <v>0</v>
      </c>
      <c r="BZ27" s="1"/>
      <c r="CA27" s="2" t="s">
        <v>1662</v>
      </c>
      <c r="CB27" s="1">
        <f t="shared" si="9"/>
        <v>0</v>
      </c>
      <c r="IP27" s="2">
        <f t="shared" ca="1" si="14"/>
        <v>13</v>
      </c>
      <c r="IQ27" s="2" t="str">
        <f ca="1">CONCATENATE(FO1," ",FQ1,", ",FS1,", and ",INDEX($FT:$FT,RANDBETWEEN(1,COUNTA($FT:$FT)))," ",FV1,"!")</f>
        <v>It looks like animal bones, old clothing, and perhaps even a gold coin!</v>
      </c>
      <c r="IX27" s="2"/>
    </row>
    <row r="28" spans="1:258" x14ac:dyDescent="0.25">
      <c r="A28" s="2" t="s">
        <v>252</v>
      </c>
      <c r="B28" s="2">
        <f t="shared" si="6"/>
        <v>0</v>
      </c>
      <c r="D28" s="1" t="s">
        <v>2</v>
      </c>
      <c r="E28" s="2" t="s">
        <v>209</v>
      </c>
      <c r="F28" s="2">
        <f t="shared" si="7"/>
        <v>0</v>
      </c>
      <c r="AK28" s="2" t="s">
        <v>324</v>
      </c>
      <c r="AL28" s="2" t="s">
        <v>0</v>
      </c>
      <c r="AM28" s="2" t="s">
        <v>348</v>
      </c>
      <c r="AN28" s="2" t="s">
        <v>2</v>
      </c>
      <c r="BQ28" s="2" t="s">
        <v>72</v>
      </c>
      <c r="BR28" s="2" t="str">
        <f t="shared" si="0"/>
        <v>a</v>
      </c>
      <c r="BS28" s="2" t="s">
        <v>1980</v>
      </c>
      <c r="BV28" s="2" t="s">
        <v>22</v>
      </c>
      <c r="BW28" s="2">
        <f t="shared" si="8"/>
        <v>0</v>
      </c>
      <c r="BZ28" s="1"/>
      <c r="CA28" s="2" t="s">
        <v>1663</v>
      </c>
      <c r="CB28" s="1">
        <f t="shared" si="9"/>
        <v>0</v>
      </c>
      <c r="IP28" s="2">
        <f t="shared" ca="1" si="14"/>
        <v>9</v>
      </c>
      <c r="IQ28" s="2" t="str">
        <f ca="1">CONCATENATE(INDEX($FX:$FX,RANDBETWEEN(1,COUNTA($FX:$FX)))," ",INDEX($FY:$FY,RANDBETWEEN(1,COUNTA($FY:$FY)))," ","must have"," ", INDEX($FZ:$FZ,RANDBETWEEN(1,COUNTA($FZ:$FZ))),".")</f>
        <v>Fairly recent bad weather must have unlocked Earth's treasures.</v>
      </c>
      <c r="IX28" s="2"/>
    </row>
    <row r="29" spans="1:258" x14ac:dyDescent="0.25">
      <c r="A29" s="2" t="s">
        <v>253</v>
      </c>
      <c r="B29" s="2">
        <f t="shared" si="6"/>
        <v>0</v>
      </c>
      <c r="D29" s="1" t="s">
        <v>0</v>
      </c>
      <c r="E29" s="2" t="s">
        <v>717</v>
      </c>
      <c r="F29" s="2">
        <f t="shared" si="7"/>
        <v>0</v>
      </c>
      <c r="AK29" s="2" t="s">
        <v>768</v>
      </c>
      <c r="AL29" s="2" t="s">
        <v>0</v>
      </c>
      <c r="AM29" s="2" t="s">
        <v>355</v>
      </c>
      <c r="AN29" s="2" t="s">
        <v>2</v>
      </c>
      <c r="BQ29" s="2" t="s">
        <v>767</v>
      </c>
      <c r="BR29" s="2" t="str">
        <f t="shared" si="0"/>
        <v>a</v>
      </c>
      <c r="BS29" s="2" t="s">
        <v>1978</v>
      </c>
      <c r="BV29" s="2" t="s">
        <v>161</v>
      </c>
      <c r="BW29" s="2">
        <f t="shared" si="8"/>
        <v>0</v>
      </c>
      <c r="BZ29" s="1"/>
      <c r="CA29" s="2" t="s">
        <v>1664</v>
      </c>
      <c r="CB29" s="1">
        <f t="shared" si="9"/>
        <v>0</v>
      </c>
      <c r="IP29" s="2">
        <f t="shared" ca="1" si="14"/>
        <v>11</v>
      </c>
      <c r="IQ29" s="2" t="str">
        <f ca="1">CONCATENATE("""How"," ",INDEX($GA:$GA,RANDBETWEEN(1,COUNTA($GA:$GA)))," ","have they been"," ",INDEX($GC:$GC,RANDBETWEEN(1,COUNTA($GC:$GC))),"?""",", ",AU1," ",INDEX($GE:$GE,RANDBETWEEN(1,COUNTA($GE:$GE))),".")</f>
        <v>"How many hundreds of years have they been covered?", Charles pondered.</v>
      </c>
      <c r="IX29" s="2"/>
    </row>
    <row r="30" spans="1:258" x14ac:dyDescent="0.25">
      <c r="A30" s="2" t="s">
        <v>256</v>
      </c>
      <c r="B30" s="2">
        <f t="shared" si="6"/>
        <v>0</v>
      </c>
      <c r="D30" s="1" t="s">
        <v>2</v>
      </c>
      <c r="E30" s="2" t="s">
        <v>718</v>
      </c>
      <c r="F30" s="2">
        <f t="shared" si="7"/>
        <v>0</v>
      </c>
      <c r="AK30" s="2" t="s">
        <v>328</v>
      </c>
      <c r="AL30" s="2" t="s">
        <v>0</v>
      </c>
      <c r="AM30" s="2" t="s">
        <v>346</v>
      </c>
      <c r="AN30" s="2" t="s">
        <v>2</v>
      </c>
      <c r="BQ30" s="2" t="s">
        <v>763</v>
      </c>
      <c r="BR30" s="2" t="str">
        <f t="shared" si="0"/>
        <v>a</v>
      </c>
      <c r="BS30" s="2" t="s">
        <v>1979</v>
      </c>
      <c r="BV30" s="2" t="s">
        <v>391</v>
      </c>
      <c r="BW30" s="2">
        <f t="shared" si="8"/>
        <v>0</v>
      </c>
      <c r="BZ30" s="1"/>
      <c r="CA30" s="2" t="s">
        <v>266</v>
      </c>
      <c r="CB30" s="1">
        <f t="shared" si="9"/>
        <v>0</v>
      </c>
      <c r="IP30" s="2">
        <f t="shared" ca="1" si="14"/>
        <v>19</v>
      </c>
      <c r="IQ30" s="2" t="str">
        <f ca="1">CONCATENATE(PROPER(AX3)," ",INDEX($GG:$GG,RANDBETWEEN(1,COUNTA($GG:$GG)))," ","and"," ",INDEX($GH:$GH,RANDBETWEEN(1,COUNTA($GH:$GH))),", ","and felt"," ",INDEX($GI:$GI,RANDBETWEEN(1,COUNTA($GI:$GI))),".")</f>
        <v>He stared at the ground and reflected for a minute, and felt old and young at the same time.</v>
      </c>
    </row>
    <row r="31" spans="1:258" x14ac:dyDescent="0.25">
      <c r="A31" s="2" t="s">
        <v>740</v>
      </c>
      <c r="B31" s="2">
        <f t="shared" si="6"/>
        <v>0</v>
      </c>
      <c r="D31" s="1" t="s">
        <v>0</v>
      </c>
      <c r="E31" s="2" t="s">
        <v>1188</v>
      </c>
      <c r="F31" s="2">
        <f t="shared" si="7"/>
        <v>0</v>
      </c>
      <c r="AK31" s="2" t="s">
        <v>1573</v>
      </c>
      <c r="AL31" s="2" t="s">
        <v>0</v>
      </c>
      <c r="AM31" s="2" t="s">
        <v>358</v>
      </c>
      <c r="AN31" s="2" t="s">
        <v>2</v>
      </c>
      <c r="BQ31" s="2" t="s">
        <v>764</v>
      </c>
      <c r="BR31" s="2" t="str">
        <f t="shared" si="0"/>
        <v>a</v>
      </c>
      <c r="BS31" s="2" t="s">
        <v>1630</v>
      </c>
      <c r="BV31" s="2" t="s">
        <v>1931</v>
      </c>
      <c r="BW31" s="2">
        <f t="shared" si="8"/>
        <v>0</v>
      </c>
      <c r="BZ31" s="1"/>
      <c r="CA31" s="2" t="s">
        <v>1665</v>
      </c>
      <c r="CB31" s="1">
        <f t="shared" si="9"/>
        <v>0</v>
      </c>
      <c r="IP31" s="2">
        <f t="shared" ca="1" si="14"/>
        <v>12</v>
      </c>
      <c r="IQ31" s="2" t="str">
        <f ca="1">CONCATENATE("""",GN1," ",GT1,VLOOKUP(GT1,GS1:GU10,3),"""")</f>
        <v>"That's a good boy Jazzy, you're so helpful. Let's get outta here!"</v>
      </c>
    </row>
    <row r="32" spans="1:258" x14ac:dyDescent="0.25">
      <c r="A32" s="2" t="s">
        <v>1274</v>
      </c>
      <c r="B32" s="2">
        <f t="shared" si="6"/>
        <v>0</v>
      </c>
      <c r="D32" s="1" t="s">
        <v>2</v>
      </c>
      <c r="E32" s="2" t="s">
        <v>1433</v>
      </c>
      <c r="F32" s="2">
        <f t="shared" si="7"/>
        <v>0</v>
      </c>
      <c r="AK32" s="2" t="s">
        <v>334</v>
      </c>
      <c r="AL32" s="2" t="s">
        <v>0</v>
      </c>
      <c r="AM32" s="2" t="s">
        <v>1191</v>
      </c>
      <c r="AN32" s="2" t="s">
        <v>2</v>
      </c>
      <c r="BQ32" s="2" t="s">
        <v>905</v>
      </c>
      <c r="BR32" s="2" t="str">
        <f t="shared" si="0"/>
        <v>a</v>
      </c>
      <c r="BS32" s="2" t="s">
        <v>663</v>
      </c>
      <c r="BV32" s="2" t="s">
        <v>142</v>
      </c>
      <c r="BW32" s="2">
        <f t="shared" si="8"/>
        <v>0</v>
      </c>
      <c r="BZ32" s="1"/>
      <c r="CA32" s="2" t="s">
        <v>269</v>
      </c>
      <c r="CB32" s="1">
        <f t="shared" si="9"/>
        <v>0</v>
      </c>
      <c r="IP32" s="2">
        <f t="shared" ca="1" si="14"/>
        <v>14</v>
      </c>
      <c r="IQ32" s="2" t="str">
        <f ca="1">CONCATENATE("When they"," ",GW1,", ",GY1," ",HA1,"."," ",HD1,"!")</f>
        <v>When they arrived back home, ramen was waiting for them (well, for Charles). Yummy!</v>
      </c>
    </row>
    <row r="33" spans="1:251" x14ac:dyDescent="0.25">
      <c r="A33" s="2" t="s">
        <v>260</v>
      </c>
      <c r="B33" s="2">
        <f t="shared" si="6"/>
        <v>0</v>
      </c>
      <c r="D33" s="1" t="s">
        <v>2</v>
      </c>
      <c r="E33" s="2" t="s">
        <v>212</v>
      </c>
      <c r="F33" s="2">
        <f t="shared" si="7"/>
        <v>0</v>
      </c>
      <c r="AK33" s="2" t="s">
        <v>770</v>
      </c>
      <c r="AL33" s="2" t="s">
        <v>0</v>
      </c>
      <c r="AM33" s="2" t="s">
        <v>784</v>
      </c>
      <c r="AN33" s="2" t="s">
        <v>2</v>
      </c>
      <c r="BQ33" s="2" t="s">
        <v>337</v>
      </c>
      <c r="BR33" s="2" t="str">
        <f t="shared" si="0"/>
        <v>a</v>
      </c>
      <c r="BS33" s="2" t="s">
        <v>1977</v>
      </c>
      <c r="BV33" s="2" t="s">
        <v>1946</v>
      </c>
      <c r="BW33" s="2">
        <f t="shared" si="8"/>
        <v>0</v>
      </c>
      <c r="BZ33" s="1"/>
      <c r="CA33" s="2" t="s">
        <v>273</v>
      </c>
      <c r="CB33" s="1">
        <f t="shared" si="9"/>
        <v>0</v>
      </c>
    </row>
    <row r="34" spans="1:251" x14ac:dyDescent="0.25">
      <c r="A34" s="2" t="s">
        <v>1570</v>
      </c>
      <c r="B34" s="2">
        <f t="shared" si="6"/>
        <v>0</v>
      </c>
      <c r="D34" s="1" t="s">
        <v>2</v>
      </c>
      <c r="E34" s="2" t="s">
        <v>1512</v>
      </c>
      <c r="F34" s="2">
        <f t="shared" si="7"/>
        <v>0</v>
      </c>
      <c r="AK34" s="2" t="s">
        <v>1574</v>
      </c>
      <c r="AL34" s="2" t="s">
        <v>0</v>
      </c>
      <c r="AM34" s="2" t="s">
        <v>386</v>
      </c>
      <c r="AN34" s="2" t="s">
        <v>2</v>
      </c>
      <c r="BQ34" s="2" t="s">
        <v>771</v>
      </c>
      <c r="BR34" s="2" t="str">
        <f t="shared" si="0"/>
        <v>a</v>
      </c>
      <c r="BS34" s="1" t="s">
        <v>922</v>
      </c>
      <c r="BV34" s="2" t="s">
        <v>1933</v>
      </c>
      <c r="BW34" s="2">
        <f t="shared" si="8"/>
        <v>0</v>
      </c>
      <c r="BZ34" s="1"/>
      <c r="CA34" s="2" t="s">
        <v>278</v>
      </c>
      <c r="CB34" s="1">
        <f t="shared" si="9"/>
        <v>0</v>
      </c>
      <c r="IP34" s="2">
        <f t="shared" ref="IP34:IP41" ca="1" si="15">IF(LEN(TRIM(IQ34))=0,0,LEN(TRIM(IQ34))-LEN(SUBSTITUTE(IQ34," ",""))+1)</f>
        <v>5</v>
      </c>
      <c r="IQ34" s="2" t="str">
        <f ca="1">CONCATENATE(PROPER(HE1)," ","years"," ",INDEX($HF:$HF,RANDBETWEEN(1,COUNTA($HF:$HF))),".")</f>
        <v>Eight years passed like magic.</v>
      </c>
    </row>
    <row r="35" spans="1:251" x14ac:dyDescent="0.25">
      <c r="A35" s="2" t="s">
        <v>275</v>
      </c>
      <c r="B35" s="2">
        <f t="shared" si="6"/>
        <v>0</v>
      </c>
      <c r="D35" s="1" t="s">
        <v>0</v>
      </c>
      <c r="E35" s="2" t="s">
        <v>210</v>
      </c>
      <c r="F35" s="2">
        <f t="shared" si="7"/>
        <v>0</v>
      </c>
      <c r="AK35" s="2" t="s">
        <v>775</v>
      </c>
      <c r="AL35" s="2" t="s">
        <v>0</v>
      </c>
      <c r="AM35" s="2" t="s">
        <v>1054</v>
      </c>
      <c r="AN35" s="2" t="s">
        <v>2</v>
      </c>
      <c r="BQ35" s="2" t="s">
        <v>339</v>
      </c>
      <c r="BR35" s="2" t="str">
        <f t="shared" si="0"/>
        <v>a</v>
      </c>
      <c r="BV35" s="2" t="s">
        <v>397</v>
      </c>
      <c r="BW35" s="2">
        <f t="shared" si="8"/>
        <v>0</v>
      </c>
      <c r="BZ35" s="1"/>
      <c r="CA35" s="2" t="s">
        <v>1666</v>
      </c>
      <c r="CB35" s="1">
        <f t="shared" si="9"/>
        <v>0</v>
      </c>
      <c r="IP35" s="2">
        <f t="shared" ca="1" si="15"/>
        <v>10</v>
      </c>
      <c r="IQ35" s="2" t="str">
        <f ca="1">CONCATENATE($AU$1," ",INDEX($HG:$HG,RANDBETWEEN(1,COUNTA($HG:$HG)))," ",$AY$1+$HE$10,", ","and"," ",$BK$1," ",INDEX($HI:$HI,RANDBETWEEN(1,COUNTA($HI:$HI))),".")</f>
        <v>Charles just turned 19, and Pineville had also grown up.</v>
      </c>
    </row>
    <row r="36" spans="1:251" x14ac:dyDescent="0.25">
      <c r="A36" s="2" t="s">
        <v>1571</v>
      </c>
      <c r="B36" s="2">
        <f t="shared" si="6"/>
        <v>0</v>
      </c>
      <c r="D36" s="1" t="s">
        <v>0</v>
      </c>
      <c r="E36" s="2" t="s">
        <v>214</v>
      </c>
      <c r="F36" s="2">
        <f t="shared" si="7"/>
        <v>0</v>
      </c>
      <c r="AK36" s="2" t="s">
        <v>354</v>
      </c>
      <c r="AL36" s="2" t="s">
        <v>0</v>
      </c>
      <c r="AM36" s="2" t="s">
        <v>390</v>
      </c>
      <c r="AN36" s="2" t="s">
        <v>2</v>
      </c>
      <c r="BQ36" s="2" t="s">
        <v>353</v>
      </c>
      <c r="BR36" s="2" t="str">
        <f t="shared" si="0"/>
        <v>an</v>
      </c>
      <c r="BV36" s="2" t="s">
        <v>1921</v>
      </c>
      <c r="BW36" s="2">
        <f t="shared" si="8"/>
        <v>0</v>
      </c>
      <c r="CA36" s="2" t="s">
        <v>1667</v>
      </c>
      <c r="CB36" s="1">
        <f t="shared" si="9"/>
        <v>0</v>
      </c>
      <c r="IP36" s="2">
        <f t="shared" ca="1" si="15"/>
        <v>9</v>
      </c>
      <c r="IQ36" s="2" t="str">
        <f ca="1">CONCATENATE("There was"," ",INDEX($HJ:$HJ,RANDBETWEEN(1,COUNTA($HJ:$HJ)))," ",INDEX($HK:$HK,RANDBETWEEN(1,COUNTA($HK:$HK)))," ","and"," ",INDEX($HK:$HK,RANDBETWEEN(1,COUNTA($HK:$HK))),".")</f>
        <v>There was a little more stores and grocery stores.</v>
      </c>
    </row>
    <row r="37" spans="1:251" x14ac:dyDescent="0.25">
      <c r="A37" s="2" t="s">
        <v>747</v>
      </c>
      <c r="B37" s="2">
        <f t="shared" si="6"/>
        <v>0</v>
      </c>
      <c r="D37" s="1" t="s">
        <v>0</v>
      </c>
      <c r="E37" s="2" t="s">
        <v>1139</v>
      </c>
      <c r="F37" s="2">
        <f t="shared" si="7"/>
        <v>0</v>
      </c>
      <c r="AK37" s="2" t="s">
        <v>360</v>
      </c>
      <c r="AL37" s="2" t="s">
        <v>0</v>
      </c>
      <c r="AM37" s="2" t="s">
        <v>789</v>
      </c>
      <c r="AN37" s="2" t="s">
        <v>2</v>
      </c>
      <c r="BQ37" s="2" t="s">
        <v>909</v>
      </c>
      <c r="BR37" s="2" t="str">
        <f t="shared" si="0"/>
        <v>an</v>
      </c>
      <c r="BV37" s="2" t="s">
        <v>400</v>
      </c>
      <c r="BW37" s="2">
        <f t="shared" si="8"/>
        <v>0</v>
      </c>
      <c r="CA37" s="2" t="s">
        <v>1145</v>
      </c>
      <c r="CB37" s="1">
        <f t="shared" si="9"/>
        <v>0</v>
      </c>
      <c r="IP37" s="2">
        <f t="shared" ca="1" si="15"/>
        <v>12</v>
      </c>
      <c r="IQ37" s="2" t="str">
        <f ca="1">CONCATENATE(INDEX($HM:$HM,RANDBETWEEN(1,COUNTA($HM:$HM)))," ",INDEX($HN:$HN,RANDBETWEEN(1,COUNTA($HN:$HN)))," ",INDEX($HO:$HO,RANDBETWEEN(1,COUNTA($HO:$HO)))," ",INDEX($HP:$HP,RANDBETWEEN(1,COUNTA($HP:$HP)))," ",AU1," ","and see"," ",CN1,".")</f>
        <v>Families came from all over to see Charles and see the caldera.</v>
      </c>
    </row>
    <row r="38" spans="1:251" x14ac:dyDescent="0.25">
      <c r="A38" s="2" t="s">
        <v>1278</v>
      </c>
      <c r="B38" s="2">
        <f t="shared" si="6"/>
        <v>0</v>
      </c>
      <c r="D38" s="1" t="s">
        <v>2</v>
      </c>
      <c r="E38" s="2" t="s">
        <v>213</v>
      </c>
      <c r="F38" s="2">
        <f t="shared" si="7"/>
        <v>0</v>
      </c>
      <c r="AK38" s="2" t="s">
        <v>378</v>
      </c>
      <c r="AL38" s="2" t="s">
        <v>0</v>
      </c>
      <c r="AM38" s="2" t="s">
        <v>417</v>
      </c>
      <c r="AN38" s="2" t="s">
        <v>2</v>
      </c>
      <c r="BQ38" s="2" t="s">
        <v>910</v>
      </c>
      <c r="BR38" s="2" t="str">
        <f t="shared" si="0"/>
        <v>an</v>
      </c>
      <c r="BV38" s="2" t="s">
        <v>405</v>
      </c>
      <c r="BW38" s="2">
        <f t="shared" si="8"/>
        <v>0</v>
      </c>
      <c r="CA38" s="2" t="s">
        <v>287</v>
      </c>
      <c r="CB38" s="1">
        <f t="shared" si="9"/>
        <v>0</v>
      </c>
      <c r="IP38" s="2">
        <f t="shared" ca="1" si="15"/>
        <v>20</v>
      </c>
      <c r="IQ38" s="2" t="str">
        <f ca="1">CONCATENATE(INDEX($HR:$HR,RANDBETWEEN(1,COUNTA($HR:$HR))),", ","the"," ",INDEX($HS:$HS,RANDBETWEEN(1,COUNTA($HS:$HS)))," ","that"," ",AU1," ","so"," ",INDEX($HT:$HT,RANDBETWEEN(1,COUNTA($HT:$HT)))," ",INDEX($HU:$HU,RANDBETWEEN(1,COUNTA($HU:$HU)))," ",INDEX($HV:$HV,RANDBETWEEN(1,COUNTA($HV:$HV)))," ",INDEX($HW:$HW,RANDBETWEEN(1,COUNTA($HW:$HW)))," ",INDEX($HX:$HX,RANDBETWEEN(1,COUNTA($HX:$HX))),".")</f>
        <v>Apparently, the specimens that Charles so thoughtfully documented belonged to native Americans that lived in what is now called Pineville.</v>
      </c>
    </row>
    <row r="39" spans="1:251" x14ac:dyDescent="0.25">
      <c r="A39" s="2" t="s">
        <v>289</v>
      </c>
      <c r="B39" s="2">
        <f t="shared" si="6"/>
        <v>0</v>
      </c>
      <c r="D39" s="1" t="s">
        <v>0</v>
      </c>
      <c r="E39" s="2" t="s">
        <v>1083</v>
      </c>
      <c r="F39" s="2">
        <f t="shared" si="7"/>
        <v>0</v>
      </c>
      <c r="AK39" s="2" t="s">
        <v>1575</v>
      </c>
      <c r="AL39" s="2" t="s">
        <v>0</v>
      </c>
      <c r="AM39" s="2" t="s">
        <v>1577</v>
      </c>
      <c r="AN39" s="2" t="s">
        <v>2</v>
      </c>
      <c r="BQ39" s="2" t="s">
        <v>1620</v>
      </c>
      <c r="BR39" s="2" t="str">
        <f t="shared" si="0"/>
        <v>an</v>
      </c>
      <c r="BV39" s="2" t="s">
        <v>407</v>
      </c>
      <c r="BW39" s="2">
        <f t="shared" si="8"/>
        <v>0</v>
      </c>
      <c r="CA39" s="2" t="s">
        <v>1668</v>
      </c>
      <c r="CB39" s="1">
        <f t="shared" si="9"/>
        <v>0</v>
      </c>
      <c r="IP39" s="2">
        <f t="shared" ca="1" si="15"/>
        <v>17</v>
      </c>
      <c r="IQ39" s="2" t="str">
        <f ca="1">CONCATENATE("These"," ",INDEX($HY:$HY,RANDBETWEEN(1,COUNTA($HY:$HY)))," ","were"," ",INDEX($HZ:$HZ,RANDBETWEEN(1,COUNTA($HZ:$HZ)))," ","by"," ",INDEX($IA:$IA,RANDBETWEEN(1,COUNTA($IA:$IA))),", ","but"," ",INDEX($IB:$IB,RANDBETWEEN(1,COUNTA($IB:$IB)))," ",INDEX($IC:$IC,RANDBETWEEN(1,COUNTA($IC:$IC))),".")</f>
        <v>These people were thought to have lived here long ago by the professionals, but proof remained elusive.</v>
      </c>
    </row>
    <row r="40" spans="1:251" x14ac:dyDescent="0.25">
      <c r="A40" s="2" t="s">
        <v>1283</v>
      </c>
      <c r="B40" s="2">
        <f t="shared" si="6"/>
        <v>0</v>
      </c>
      <c r="D40" s="1" t="s">
        <v>2</v>
      </c>
      <c r="E40" s="2" t="s">
        <v>1551</v>
      </c>
      <c r="F40" s="2">
        <f t="shared" si="7"/>
        <v>0</v>
      </c>
      <c r="AK40" s="2" t="s">
        <v>1576</v>
      </c>
      <c r="AL40" s="2" t="s">
        <v>0</v>
      </c>
      <c r="AM40" s="2" t="s">
        <v>427</v>
      </c>
      <c r="AN40" s="2" t="s">
        <v>2</v>
      </c>
      <c r="BQ40" s="2" t="s">
        <v>366</v>
      </c>
      <c r="BR40" s="2" t="str">
        <f t="shared" si="0"/>
        <v>a</v>
      </c>
      <c r="BV40" s="2" t="s">
        <v>1642</v>
      </c>
      <c r="BW40" s="2">
        <f t="shared" si="8"/>
        <v>0</v>
      </c>
      <c r="CA40" s="2" t="s">
        <v>140</v>
      </c>
      <c r="CB40" s="1">
        <f t="shared" si="9"/>
        <v>0</v>
      </c>
      <c r="IP40" s="2">
        <f t="shared" ca="1" si="15"/>
        <v>6</v>
      </c>
      <c r="IQ40" s="1" t="str">
        <f ca="1">CONCATENATE("Until"," ",AU1," ","and"," ",CD1,", ",INDEX($ID:$ID,RANDBETWEEN(1,COUNTA($ID:$ID))),".")</f>
        <v>Until Charles and Jazzy, that is.</v>
      </c>
    </row>
    <row r="41" spans="1:251" x14ac:dyDescent="0.25">
      <c r="A41" s="2" t="s">
        <v>750</v>
      </c>
      <c r="B41" s="2">
        <f t="shared" si="6"/>
        <v>0</v>
      </c>
      <c r="D41" s="1" t="s">
        <v>0</v>
      </c>
      <c r="E41" s="2" t="s">
        <v>1143</v>
      </c>
      <c r="F41" s="2">
        <f t="shared" si="7"/>
        <v>0</v>
      </c>
      <c r="AK41" s="2" t="s">
        <v>411</v>
      </c>
      <c r="AL41" s="2" t="s">
        <v>0</v>
      </c>
      <c r="AM41" s="2" t="s">
        <v>1579</v>
      </c>
      <c r="AN41" s="2" t="s">
        <v>2</v>
      </c>
      <c r="BQ41" s="2" t="s">
        <v>377</v>
      </c>
      <c r="BR41" s="2" t="str">
        <f t="shared" si="0"/>
        <v>a</v>
      </c>
      <c r="BV41" s="2" t="s">
        <v>112</v>
      </c>
      <c r="BW41" s="2">
        <f t="shared" si="8"/>
        <v>0</v>
      </c>
      <c r="CA41" s="2" t="s">
        <v>1669</v>
      </c>
      <c r="CB41" s="1">
        <f t="shared" si="9"/>
        <v>0</v>
      </c>
      <c r="IP41" s="2">
        <f t="shared" ca="1" si="15"/>
        <v>11</v>
      </c>
      <c r="IQ41" s="1" t="str">
        <f ca="1">CONCATENATE(INDEX($IG:$IG,RANDBETWEEN(1,COUNTA($IG:$IG)))," ",INDEX($IH:$IH,RANDBETWEEN(1,COUNTA($IH:$IH)))," ",INDEX($II:$II,RANDBETWEEN(1,COUNTA($II:$II)))," ",INDEX($IJ:$IJ,RANDBETWEEN(1,COUNTA($IJ:$IJ))),"?")</f>
        <v>Just how many discoveries lay waiting in your town (find out!)?</v>
      </c>
    </row>
    <row r="42" spans="1:251" x14ac:dyDescent="0.25">
      <c r="A42" s="2" t="s">
        <v>291</v>
      </c>
      <c r="B42" s="2">
        <f t="shared" si="6"/>
        <v>0</v>
      </c>
      <c r="D42" s="1" t="s">
        <v>0</v>
      </c>
      <c r="E42" s="2" t="s">
        <v>1107</v>
      </c>
      <c r="F42" s="2">
        <f t="shared" si="7"/>
        <v>0</v>
      </c>
      <c r="AK42" s="2" t="s">
        <v>1578</v>
      </c>
      <c r="AL42" s="2" t="s">
        <v>0</v>
      </c>
      <c r="AM42" s="2" t="s">
        <v>454</v>
      </c>
      <c r="AN42" s="2" t="s">
        <v>2</v>
      </c>
      <c r="BQ42" s="2" t="s">
        <v>41</v>
      </c>
      <c r="BR42" s="2" t="str">
        <f t="shared" si="0"/>
        <v>a</v>
      </c>
      <c r="BV42" s="2" t="s">
        <v>797</v>
      </c>
      <c r="BW42" s="2">
        <f t="shared" si="8"/>
        <v>0</v>
      </c>
      <c r="CA42" s="2" t="s">
        <v>1670</v>
      </c>
      <c r="CB42" s="1">
        <f t="shared" si="9"/>
        <v>0</v>
      </c>
      <c r="IO42" s="5" t="s">
        <v>1841</v>
      </c>
      <c r="IQ42" s="1"/>
    </row>
    <row r="43" spans="1:251" x14ac:dyDescent="0.25">
      <c r="A43" s="2" t="s">
        <v>751</v>
      </c>
      <c r="B43" s="2">
        <f t="shared" si="6"/>
        <v>0</v>
      </c>
      <c r="D43" s="1" t="s">
        <v>2</v>
      </c>
      <c r="E43" s="2" t="s">
        <v>992</v>
      </c>
      <c r="F43" s="2">
        <f t="shared" si="7"/>
        <v>0</v>
      </c>
      <c r="AK43" s="2" t="s">
        <v>424</v>
      </c>
      <c r="AL43" s="2" t="s">
        <v>0</v>
      </c>
      <c r="AM43" s="2" t="s">
        <v>980</v>
      </c>
      <c r="AN43" s="2" t="s">
        <v>2</v>
      </c>
      <c r="BQ43" s="2" t="s">
        <v>107</v>
      </c>
      <c r="BR43" s="2" t="str">
        <f t="shared" si="0"/>
        <v>a</v>
      </c>
      <c r="BV43" s="2" t="s">
        <v>1922</v>
      </c>
      <c r="BW43" s="2">
        <f t="shared" si="8"/>
        <v>0</v>
      </c>
      <c r="CA43" s="2" t="s">
        <v>1671</v>
      </c>
      <c r="CB43" s="1">
        <f t="shared" si="9"/>
        <v>0</v>
      </c>
      <c r="IO43" s="4">
        <f ca="1">SUM(IP:IP)</f>
        <v>370</v>
      </c>
      <c r="IQ43" s="1"/>
    </row>
    <row r="44" spans="1:251" x14ac:dyDescent="0.25">
      <c r="A44" s="2" t="s">
        <v>756</v>
      </c>
      <c r="B44" s="2">
        <f t="shared" si="6"/>
        <v>0</v>
      </c>
      <c r="D44" s="1" t="s">
        <v>0</v>
      </c>
      <c r="E44" s="2" t="s">
        <v>215</v>
      </c>
      <c r="F44" s="2">
        <f t="shared" si="7"/>
        <v>0</v>
      </c>
      <c r="AK44" s="2" t="s">
        <v>803</v>
      </c>
      <c r="AL44" s="2" t="s">
        <v>0</v>
      </c>
      <c r="AM44" s="2" t="s">
        <v>456</v>
      </c>
      <c r="AN44" s="2" t="s">
        <v>2</v>
      </c>
      <c r="BQ44" s="2" t="s">
        <v>1621</v>
      </c>
      <c r="BR44" s="2" t="str">
        <f t="shared" si="0"/>
        <v>a</v>
      </c>
      <c r="BV44" s="2" t="s">
        <v>483</v>
      </c>
      <c r="BW44" s="2">
        <f t="shared" si="8"/>
        <v>0</v>
      </c>
      <c r="CA44" s="2" t="s">
        <v>1672</v>
      </c>
      <c r="CB44" s="1">
        <f t="shared" si="9"/>
        <v>0</v>
      </c>
      <c r="IQ44" s="1"/>
    </row>
    <row r="45" spans="1:251" x14ac:dyDescent="0.25">
      <c r="A45" s="2" t="s">
        <v>757</v>
      </c>
      <c r="B45" s="2">
        <f t="shared" si="6"/>
        <v>0</v>
      </c>
      <c r="D45" s="1" t="s">
        <v>0</v>
      </c>
      <c r="E45" s="2" t="s">
        <v>1381</v>
      </c>
      <c r="F45" s="2">
        <f t="shared" si="7"/>
        <v>0</v>
      </c>
      <c r="AK45" s="2" t="s">
        <v>1580</v>
      </c>
      <c r="AL45" s="2" t="s">
        <v>0</v>
      </c>
      <c r="AM45" s="2" t="s">
        <v>460</v>
      </c>
      <c r="AN45" s="2" t="s">
        <v>2</v>
      </c>
      <c r="BQ45" s="2" t="s">
        <v>108</v>
      </c>
      <c r="BR45" s="2" t="str">
        <f t="shared" si="0"/>
        <v>a</v>
      </c>
      <c r="BV45" s="2" t="s">
        <v>1806</v>
      </c>
      <c r="BW45" s="2">
        <f t="shared" si="8"/>
        <v>0</v>
      </c>
      <c r="CA45" s="2" t="s">
        <v>1673</v>
      </c>
      <c r="CB45" s="1">
        <f t="shared" si="9"/>
        <v>0</v>
      </c>
    </row>
    <row r="46" spans="1:251" x14ac:dyDescent="0.25">
      <c r="A46" s="2" t="s">
        <v>319</v>
      </c>
      <c r="B46" s="2">
        <f t="shared" si="6"/>
        <v>0</v>
      </c>
      <c r="D46" s="1" t="s">
        <v>2</v>
      </c>
      <c r="E46" s="2" t="s">
        <v>1362</v>
      </c>
      <c r="F46" s="2">
        <f t="shared" si="7"/>
        <v>0</v>
      </c>
      <c r="AK46" s="2" t="s">
        <v>455</v>
      </c>
      <c r="AL46" s="2" t="s">
        <v>0</v>
      </c>
      <c r="AM46" s="2" t="s">
        <v>806</v>
      </c>
      <c r="AN46" s="2" t="s">
        <v>2</v>
      </c>
      <c r="BQ46" s="2" t="s">
        <v>388</v>
      </c>
      <c r="BR46" s="2" t="str">
        <f t="shared" si="0"/>
        <v>a</v>
      </c>
      <c r="BV46" s="2" t="s">
        <v>164</v>
      </c>
      <c r="BW46" s="2">
        <f t="shared" si="8"/>
        <v>0</v>
      </c>
      <c r="CA46" s="2" t="s">
        <v>1913</v>
      </c>
      <c r="CB46" s="1">
        <f t="shared" si="9"/>
        <v>0</v>
      </c>
    </row>
    <row r="47" spans="1:251" x14ac:dyDescent="0.25">
      <c r="A47" s="2" t="s">
        <v>1572</v>
      </c>
      <c r="B47" s="2">
        <f t="shared" si="6"/>
        <v>0</v>
      </c>
      <c r="D47" s="1" t="s">
        <v>0</v>
      </c>
      <c r="E47" s="2" t="s">
        <v>216</v>
      </c>
      <c r="F47" s="2">
        <f t="shared" si="7"/>
        <v>0</v>
      </c>
      <c r="AK47" s="2" t="s">
        <v>458</v>
      </c>
      <c r="AL47" s="2" t="s">
        <v>0</v>
      </c>
      <c r="AM47" s="2" t="s">
        <v>465</v>
      </c>
      <c r="AN47" s="2" t="s">
        <v>2</v>
      </c>
      <c r="BQ47" s="2" t="s">
        <v>393</v>
      </c>
      <c r="BR47" s="2" t="str">
        <f t="shared" si="0"/>
        <v>a</v>
      </c>
      <c r="BV47" s="2" t="s">
        <v>1932</v>
      </c>
      <c r="BW47" s="2">
        <f t="shared" si="8"/>
        <v>0</v>
      </c>
      <c r="CA47" s="2" t="s">
        <v>1914</v>
      </c>
      <c r="CB47" s="1">
        <f t="shared" si="9"/>
        <v>0</v>
      </c>
    </row>
    <row r="48" spans="1:251" x14ac:dyDescent="0.25">
      <c r="A48" s="2" t="s">
        <v>314</v>
      </c>
      <c r="B48" s="2">
        <f t="shared" si="6"/>
        <v>0</v>
      </c>
      <c r="D48" s="1" t="s">
        <v>2</v>
      </c>
      <c r="E48" s="2" t="s">
        <v>1338</v>
      </c>
      <c r="F48" s="2">
        <f t="shared" si="7"/>
        <v>0</v>
      </c>
      <c r="AK48" s="2" t="s">
        <v>1581</v>
      </c>
      <c r="AL48" s="2" t="s">
        <v>0</v>
      </c>
      <c r="AM48" s="2" t="s">
        <v>466</v>
      </c>
      <c r="AN48" s="2" t="s">
        <v>2</v>
      </c>
      <c r="BQ48" s="2" t="s">
        <v>394</v>
      </c>
      <c r="BR48" s="2" t="str">
        <f t="shared" si="0"/>
        <v>a</v>
      </c>
      <c r="BV48" s="2" t="s">
        <v>1940</v>
      </c>
      <c r="BW48" s="2">
        <f t="shared" si="8"/>
        <v>0</v>
      </c>
      <c r="CA48" s="2" t="s">
        <v>299</v>
      </c>
      <c r="CB48" s="1">
        <f>IF(CA48=CA46,1,0)</f>
        <v>0</v>
      </c>
    </row>
    <row r="49" spans="1:80" x14ac:dyDescent="0.25">
      <c r="A49" s="2" t="s">
        <v>765</v>
      </c>
      <c r="B49" s="2">
        <f t="shared" si="6"/>
        <v>0</v>
      </c>
      <c r="D49" s="1" t="s">
        <v>0</v>
      </c>
      <c r="E49" s="2" t="s">
        <v>217</v>
      </c>
      <c r="F49" s="2">
        <f t="shared" si="7"/>
        <v>0</v>
      </c>
      <c r="AK49" s="2" t="s">
        <v>805</v>
      </c>
      <c r="AL49" s="2" t="s">
        <v>0</v>
      </c>
      <c r="AM49" s="2" t="s">
        <v>1582</v>
      </c>
      <c r="AN49" s="2" t="s">
        <v>2</v>
      </c>
      <c r="BQ49" s="2" t="s">
        <v>395</v>
      </c>
      <c r="BR49" s="2" t="str">
        <f t="shared" si="0"/>
        <v>a</v>
      </c>
      <c r="BV49" s="2" t="s">
        <v>500</v>
      </c>
      <c r="BW49" s="2">
        <f t="shared" si="8"/>
        <v>0</v>
      </c>
      <c r="CA49" s="2" t="s">
        <v>306</v>
      </c>
      <c r="CB49" s="1">
        <f t="shared" si="9"/>
        <v>0</v>
      </c>
    </row>
    <row r="50" spans="1:80" x14ac:dyDescent="0.25">
      <c r="A50" s="2" t="s">
        <v>325</v>
      </c>
      <c r="B50" s="2">
        <f t="shared" si="6"/>
        <v>0</v>
      </c>
      <c r="D50" s="1" t="s">
        <v>0</v>
      </c>
      <c r="E50" s="2" t="s">
        <v>219</v>
      </c>
      <c r="F50" s="2">
        <f t="shared" si="7"/>
        <v>0</v>
      </c>
      <c r="AK50" s="2" t="s">
        <v>807</v>
      </c>
      <c r="AL50" s="2" t="s">
        <v>0</v>
      </c>
      <c r="AM50" s="2" t="s">
        <v>1583</v>
      </c>
      <c r="AN50" s="2" t="s">
        <v>2</v>
      </c>
      <c r="BQ50" s="2" t="s">
        <v>77</v>
      </c>
      <c r="BR50" s="2" t="str">
        <f t="shared" si="0"/>
        <v>a</v>
      </c>
      <c r="BV50" s="2" t="s">
        <v>1950</v>
      </c>
      <c r="BW50" s="2">
        <f t="shared" si="8"/>
        <v>0</v>
      </c>
      <c r="CA50" s="2" t="s">
        <v>310</v>
      </c>
      <c r="CB50" s="1">
        <f t="shared" si="9"/>
        <v>0</v>
      </c>
    </row>
    <row r="51" spans="1:80" x14ac:dyDescent="0.25">
      <c r="A51" s="2" t="s">
        <v>324</v>
      </c>
      <c r="B51" s="2">
        <f t="shared" si="6"/>
        <v>0</v>
      </c>
      <c r="D51" s="1" t="s">
        <v>0</v>
      </c>
      <c r="E51" s="2" t="s">
        <v>1186</v>
      </c>
      <c r="F51" s="2">
        <f t="shared" si="7"/>
        <v>0</v>
      </c>
      <c r="AK51" s="2" t="s">
        <v>467</v>
      </c>
      <c r="AL51" s="2" t="s">
        <v>0</v>
      </c>
      <c r="AM51" s="2" t="s">
        <v>1584</v>
      </c>
      <c r="AN51" s="2" t="s">
        <v>2</v>
      </c>
      <c r="BQ51" s="2" t="s">
        <v>403</v>
      </c>
      <c r="BR51" s="2" t="str">
        <f t="shared" si="0"/>
        <v>a</v>
      </c>
      <c r="BV51" s="2" t="s">
        <v>1947</v>
      </c>
      <c r="BW51" s="2">
        <f t="shared" si="8"/>
        <v>0</v>
      </c>
      <c r="CA51" s="2" t="s">
        <v>1674</v>
      </c>
      <c r="CB51" s="1">
        <f t="shared" si="9"/>
        <v>0</v>
      </c>
    </row>
    <row r="52" spans="1:80" x14ac:dyDescent="0.25">
      <c r="A52" s="2" t="s">
        <v>326</v>
      </c>
      <c r="B52" s="2">
        <f t="shared" si="6"/>
        <v>0</v>
      </c>
      <c r="D52" s="1" t="s">
        <v>2</v>
      </c>
      <c r="E52" s="2" t="s">
        <v>1260</v>
      </c>
      <c r="F52" s="2">
        <f t="shared" si="7"/>
        <v>0</v>
      </c>
      <c r="AK52" s="2" t="s">
        <v>1523</v>
      </c>
      <c r="AL52" s="2" t="s">
        <v>0</v>
      </c>
      <c r="AM52" s="2" t="s">
        <v>808</v>
      </c>
      <c r="AN52" s="2" t="s">
        <v>2</v>
      </c>
      <c r="BQ52" s="2" t="s">
        <v>109</v>
      </c>
      <c r="BR52" s="2" t="str">
        <f t="shared" si="0"/>
        <v>a</v>
      </c>
      <c r="BV52" s="2" t="s">
        <v>1944</v>
      </c>
      <c r="BW52" s="2">
        <f t="shared" si="8"/>
        <v>0</v>
      </c>
      <c r="CA52" s="2" t="s">
        <v>1675</v>
      </c>
      <c r="CB52" s="1">
        <f t="shared" si="9"/>
        <v>0</v>
      </c>
    </row>
    <row r="53" spans="1:80" x14ac:dyDescent="0.25">
      <c r="A53" s="2" t="s">
        <v>768</v>
      </c>
      <c r="B53" s="2">
        <f t="shared" si="6"/>
        <v>0</v>
      </c>
      <c r="D53" s="1" t="s">
        <v>0</v>
      </c>
      <c r="E53" s="2" t="s">
        <v>1088</v>
      </c>
      <c r="F53" s="2">
        <f t="shared" si="7"/>
        <v>0</v>
      </c>
      <c r="AK53" s="2" t="s">
        <v>471</v>
      </c>
      <c r="AL53" s="2" t="s">
        <v>0</v>
      </c>
      <c r="AM53" s="2" t="s">
        <v>932</v>
      </c>
      <c r="AN53" s="2" t="s">
        <v>2</v>
      </c>
      <c r="BQ53" s="2" t="s">
        <v>110</v>
      </c>
      <c r="BR53" s="2" t="str">
        <f t="shared" si="0"/>
        <v>a</v>
      </c>
      <c r="BV53" s="2" t="s">
        <v>165</v>
      </c>
      <c r="BW53" s="2">
        <f t="shared" si="8"/>
        <v>0</v>
      </c>
      <c r="CA53" s="2" t="s">
        <v>318</v>
      </c>
      <c r="CB53" s="1">
        <f t="shared" si="9"/>
        <v>0</v>
      </c>
    </row>
    <row r="54" spans="1:80" x14ac:dyDescent="0.25">
      <c r="A54" s="2" t="s">
        <v>328</v>
      </c>
      <c r="B54" s="2">
        <f t="shared" si="6"/>
        <v>0</v>
      </c>
      <c r="D54" s="1" t="s">
        <v>0</v>
      </c>
      <c r="E54" s="2" t="s">
        <v>220</v>
      </c>
      <c r="F54" s="2">
        <f t="shared" si="7"/>
        <v>0</v>
      </c>
      <c r="AK54" s="2" t="s">
        <v>472</v>
      </c>
      <c r="AL54" s="2" t="s">
        <v>0</v>
      </c>
      <c r="AM54" s="2" t="s">
        <v>1585</v>
      </c>
      <c r="AN54" s="2" t="s">
        <v>2</v>
      </c>
      <c r="BQ54" s="2" t="s">
        <v>111</v>
      </c>
      <c r="BR54" s="2" t="str">
        <f t="shared" si="0"/>
        <v>a</v>
      </c>
      <c r="BV54" s="2" t="s">
        <v>522</v>
      </c>
      <c r="BW54" s="2">
        <f t="shared" si="8"/>
        <v>0</v>
      </c>
      <c r="CA54" s="2" t="s">
        <v>321</v>
      </c>
      <c r="CB54" s="1">
        <f t="shared" si="9"/>
        <v>0</v>
      </c>
    </row>
    <row r="55" spans="1:80" x14ac:dyDescent="0.25">
      <c r="A55" s="2" t="s">
        <v>335</v>
      </c>
      <c r="B55" s="2">
        <f t="shared" si="6"/>
        <v>0</v>
      </c>
      <c r="D55" s="1" t="s">
        <v>2</v>
      </c>
      <c r="E55" s="2" t="s">
        <v>1443</v>
      </c>
      <c r="F55" s="2">
        <f t="shared" si="7"/>
        <v>0</v>
      </c>
      <c r="AK55" s="2" t="s">
        <v>474</v>
      </c>
      <c r="AL55" s="2" t="s">
        <v>0</v>
      </c>
      <c r="AM55" s="2" t="s">
        <v>1131</v>
      </c>
      <c r="AN55" s="2" t="s">
        <v>2</v>
      </c>
      <c r="BQ55" s="2" t="s">
        <v>1622</v>
      </c>
      <c r="BR55" s="2" t="str">
        <f t="shared" si="0"/>
        <v>a</v>
      </c>
      <c r="BV55" s="2" t="s">
        <v>1920</v>
      </c>
      <c r="BW55" s="2">
        <f t="shared" si="8"/>
        <v>0</v>
      </c>
      <c r="CA55" s="2" t="s">
        <v>762</v>
      </c>
      <c r="CB55" s="1">
        <f t="shared" si="9"/>
        <v>0</v>
      </c>
    </row>
    <row r="56" spans="1:80" x14ac:dyDescent="0.25">
      <c r="A56" s="2" t="s">
        <v>1573</v>
      </c>
      <c r="B56" s="2">
        <f t="shared" si="6"/>
        <v>0</v>
      </c>
      <c r="D56" s="1" t="s">
        <v>0</v>
      </c>
      <c r="E56" s="2" t="s">
        <v>221</v>
      </c>
      <c r="F56" s="2">
        <f t="shared" si="7"/>
        <v>0</v>
      </c>
      <c r="AK56" s="2" t="s">
        <v>473</v>
      </c>
      <c r="AL56" s="2" t="s">
        <v>0</v>
      </c>
      <c r="AM56" s="2" t="s">
        <v>809</v>
      </c>
      <c r="AN56" s="2" t="s">
        <v>2</v>
      </c>
      <c r="BQ56" s="2" t="s">
        <v>912</v>
      </c>
      <c r="BR56" s="2" t="str">
        <f t="shared" si="0"/>
        <v>a</v>
      </c>
      <c r="BV56" s="2" t="s">
        <v>167</v>
      </c>
      <c r="BW56" s="2">
        <f t="shared" si="8"/>
        <v>0</v>
      </c>
      <c r="CA56" s="2" t="s">
        <v>1676</v>
      </c>
      <c r="CB56" s="1">
        <f t="shared" si="9"/>
        <v>0</v>
      </c>
    </row>
    <row r="57" spans="1:80" x14ac:dyDescent="0.25">
      <c r="A57" s="2" t="s">
        <v>334</v>
      </c>
      <c r="B57" s="2">
        <f t="shared" si="6"/>
        <v>0</v>
      </c>
      <c r="D57" s="1" t="s">
        <v>0</v>
      </c>
      <c r="E57" s="2" t="s">
        <v>1457</v>
      </c>
      <c r="F57" s="2">
        <f t="shared" si="7"/>
        <v>0</v>
      </c>
      <c r="AK57" s="2" t="s">
        <v>475</v>
      </c>
      <c r="AL57" s="2" t="s">
        <v>0</v>
      </c>
      <c r="AM57" s="2" t="s">
        <v>1586</v>
      </c>
      <c r="AN57" s="2" t="s">
        <v>2</v>
      </c>
      <c r="BQ57" s="2" t="s">
        <v>48</v>
      </c>
      <c r="BR57" s="2" t="str">
        <f t="shared" si="0"/>
        <v>a</v>
      </c>
      <c r="BV57" s="2" t="s">
        <v>168</v>
      </c>
      <c r="BW57" s="2">
        <f t="shared" si="8"/>
        <v>0</v>
      </c>
      <c r="CA57" s="2" t="s">
        <v>1677</v>
      </c>
      <c r="CB57" s="1">
        <f t="shared" si="9"/>
        <v>0</v>
      </c>
    </row>
    <row r="58" spans="1:80" x14ac:dyDescent="0.25">
      <c r="A58" s="2" t="s">
        <v>770</v>
      </c>
      <c r="B58" s="2">
        <f t="shared" si="6"/>
        <v>0</v>
      </c>
      <c r="D58" s="1" t="s">
        <v>0</v>
      </c>
      <c r="E58" s="2" t="s">
        <v>1323</v>
      </c>
      <c r="F58" s="2">
        <f t="shared" si="7"/>
        <v>0</v>
      </c>
      <c r="AK58" s="2" t="s">
        <v>810</v>
      </c>
      <c r="AL58" s="2" t="s">
        <v>0</v>
      </c>
      <c r="AM58" s="2" t="s">
        <v>7</v>
      </c>
      <c r="AN58" s="2" t="s">
        <v>2</v>
      </c>
      <c r="BQ58" s="2" t="s">
        <v>795</v>
      </c>
      <c r="BR58" s="2" t="str">
        <f t="shared" si="0"/>
        <v>a</v>
      </c>
      <c r="BV58" s="2" t="s">
        <v>846</v>
      </c>
      <c r="BW58" s="2">
        <f t="shared" si="8"/>
        <v>0</v>
      </c>
      <c r="CA58" s="2" t="s">
        <v>1678</v>
      </c>
      <c r="CB58" s="1">
        <f t="shared" si="9"/>
        <v>0</v>
      </c>
    </row>
    <row r="59" spans="1:80" x14ac:dyDescent="0.25">
      <c r="A59" s="2" t="s">
        <v>338</v>
      </c>
      <c r="B59" s="2">
        <f t="shared" si="6"/>
        <v>0</v>
      </c>
      <c r="D59" s="1" t="s">
        <v>2</v>
      </c>
      <c r="E59" s="2" t="s">
        <v>1339</v>
      </c>
      <c r="F59" s="2">
        <f t="shared" si="7"/>
        <v>0</v>
      </c>
      <c r="AK59" s="2" t="s">
        <v>476</v>
      </c>
      <c r="AL59" s="2" t="s">
        <v>0</v>
      </c>
      <c r="AM59" s="2" t="s">
        <v>1326</v>
      </c>
      <c r="AN59" s="2" t="s">
        <v>2</v>
      </c>
      <c r="BQ59" s="2" t="s">
        <v>1623</v>
      </c>
      <c r="BR59" s="2" t="str">
        <f t="shared" si="0"/>
        <v>an</v>
      </c>
      <c r="BV59" s="2" t="s">
        <v>571</v>
      </c>
      <c r="BW59" s="2">
        <f t="shared" si="8"/>
        <v>0</v>
      </c>
      <c r="CA59" s="2" t="s">
        <v>1573</v>
      </c>
      <c r="CB59" s="1">
        <f t="shared" si="9"/>
        <v>0</v>
      </c>
    </row>
    <row r="60" spans="1:80" x14ac:dyDescent="0.25">
      <c r="A60" s="2" t="s">
        <v>345</v>
      </c>
      <c r="B60" s="2">
        <f t="shared" si="6"/>
        <v>0</v>
      </c>
      <c r="D60" s="1" t="s">
        <v>2</v>
      </c>
      <c r="E60" s="2" t="s">
        <v>1090</v>
      </c>
      <c r="F60" s="2">
        <f t="shared" si="7"/>
        <v>0</v>
      </c>
      <c r="AK60" s="2" t="s">
        <v>477</v>
      </c>
      <c r="AL60" s="2" t="s">
        <v>0</v>
      </c>
      <c r="AM60" s="2" t="s">
        <v>480</v>
      </c>
      <c r="AN60" s="2" t="s">
        <v>2</v>
      </c>
      <c r="BQ60" s="2" t="s">
        <v>801</v>
      </c>
      <c r="BR60" s="2" t="str">
        <f t="shared" si="0"/>
        <v>an</v>
      </c>
      <c r="BV60" s="2" t="s">
        <v>849</v>
      </c>
      <c r="BW60" s="2">
        <f t="shared" si="8"/>
        <v>0</v>
      </c>
      <c r="CA60" s="2" t="s">
        <v>1422</v>
      </c>
      <c r="CB60" s="1">
        <f t="shared" si="9"/>
        <v>0</v>
      </c>
    </row>
    <row r="61" spans="1:80" x14ac:dyDescent="0.25">
      <c r="A61" s="2" t="s">
        <v>348</v>
      </c>
      <c r="B61" s="2">
        <f t="shared" si="6"/>
        <v>0</v>
      </c>
      <c r="D61" s="1" t="s">
        <v>2</v>
      </c>
      <c r="E61" s="2" t="s">
        <v>224</v>
      </c>
      <c r="F61" s="2">
        <f t="shared" si="7"/>
        <v>0</v>
      </c>
      <c r="AK61" s="2" t="s">
        <v>1587</v>
      </c>
      <c r="AL61" s="2" t="s">
        <v>0</v>
      </c>
      <c r="AM61" s="2" t="s">
        <v>481</v>
      </c>
      <c r="AN61" s="2" t="s">
        <v>2</v>
      </c>
      <c r="BQ61" s="2" t="s">
        <v>913</v>
      </c>
      <c r="BR61" s="2" t="str">
        <f t="shared" si="0"/>
        <v>an</v>
      </c>
      <c r="BV61" s="2" t="s">
        <v>1942</v>
      </c>
      <c r="BW61" s="2">
        <f t="shared" si="8"/>
        <v>0</v>
      </c>
      <c r="CA61" s="2" t="s">
        <v>1679</v>
      </c>
      <c r="CB61" s="1">
        <f t="shared" si="9"/>
        <v>0</v>
      </c>
    </row>
    <row r="62" spans="1:80" x14ac:dyDescent="0.25">
      <c r="A62" s="2" t="s">
        <v>1574</v>
      </c>
      <c r="B62" s="2">
        <f t="shared" si="6"/>
        <v>0</v>
      </c>
      <c r="D62" s="1" t="s">
        <v>0</v>
      </c>
      <c r="E62" s="2" t="s">
        <v>972</v>
      </c>
      <c r="F62" s="2">
        <f t="shared" si="7"/>
        <v>0</v>
      </c>
      <c r="AK62" s="2" t="s">
        <v>974</v>
      </c>
      <c r="AL62" s="2" t="s">
        <v>0</v>
      </c>
      <c r="AM62" s="2" t="s">
        <v>1588</v>
      </c>
      <c r="AN62" s="2" t="s">
        <v>2</v>
      </c>
      <c r="BQ62" s="2" t="s">
        <v>802</v>
      </c>
      <c r="BR62" s="2" t="str">
        <f t="shared" si="0"/>
        <v>an</v>
      </c>
      <c r="BV62" s="2" t="s">
        <v>84</v>
      </c>
      <c r="BW62" s="2">
        <f t="shared" si="8"/>
        <v>0</v>
      </c>
      <c r="CA62" s="2" t="s">
        <v>1680</v>
      </c>
      <c r="CB62" s="1">
        <f t="shared" si="9"/>
        <v>0</v>
      </c>
    </row>
    <row r="63" spans="1:80" x14ac:dyDescent="0.25">
      <c r="A63" s="2" t="s">
        <v>775</v>
      </c>
      <c r="B63" s="2">
        <f t="shared" si="6"/>
        <v>0</v>
      </c>
      <c r="D63" s="1" t="s">
        <v>0</v>
      </c>
      <c r="E63" s="2" t="s">
        <v>1497</v>
      </c>
      <c r="F63" s="2">
        <f t="shared" si="7"/>
        <v>0</v>
      </c>
      <c r="AK63" s="2" t="s">
        <v>812</v>
      </c>
      <c r="AL63" s="2" t="s">
        <v>0</v>
      </c>
      <c r="AM63" s="2" t="s">
        <v>486</v>
      </c>
      <c r="AN63" s="2" t="s">
        <v>2</v>
      </c>
      <c r="BQ63" s="2" t="s">
        <v>914</v>
      </c>
      <c r="BR63" s="2" t="str">
        <f t="shared" si="0"/>
        <v>an</v>
      </c>
      <c r="BV63" s="2" t="s">
        <v>929</v>
      </c>
      <c r="BW63" s="2">
        <f t="shared" si="8"/>
        <v>0</v>
      </c>
      <c r="CA63" s="2" t="s">
        <v>1681</v>
      </c>
      <c r="CB63" s="1">
        <f t="shared" si="9"/>
        <v>0</v>
      </c>
    </row>
    <row r="64" spans="1:80" x14ac:dyDescent="0.25">
      <c r="A64" s="2" t="s">
        <v>354</v>
      </c>
      <c r="B64" s="2">
        <f t="shared" si="6"/>
        <v>0</v>
      </c>
      <c r="D64" s="1" t="s">
        <v>0</v>
      </c>
      <c r="E64" s="2" t="s">
        <v>1438</v>
      </c>
      <c r="F64" s="2">
        <f t="shared" si="7"/>
        <v>0</v>
      </c>
      <c r="AK64" s="2" t="s">
        <v>487</v>
      </c>
      <c r="AL64" s="2" t="s">
        <v>0</v>
      </c>
      <c r="AM64" s="2" t="s">
        <v>488</v>
      </c>
      <c r="AN64" s="2" t="s">
        <v>2</v>
      </c>
      <c r="BQ64" s="2" t="s">
        <v>145</v>
      </c>
      <c r="BR64" s="2" t="str">
        <f t="shared" si="0"/>
        <v>a</v>
      </c>
      <c r="BV64" s="2" t="s">
        <v>587</v>
      </c>
      <c r="BW64" s="2">
        <f t="shared" si="8"/>
        <v>0</v>
      </c>
      <c r="CA64" s="2" t="s">
        <v>1682</v>
      </c>
      <c r="CB64" s="1">
        <f t="shared" si="9"/>
        <v>0</v>
      </c>
    </row>
    <row r="65" spans="1:80" x14ac:dyDescent="0.25">
      <c r="A65" s="2" t="s">
        <v>355</v>
      </c>
      <c r="B65" s="2">
        <f t="shared" si="6"/>
        <v>0</v>
      </c>
      <c r="D65" s="1" t="s">
        <v>2</v>
      </c>
      <c r="E65" s="2" t="s">
        <v>1529</v>
      </c>
      <c r="F65" s="2">
        <f t="shared" si="7"/>
        <v>0</v>
      </c>
      <c r="AK65" s="2" t="s">
        <v>1589</v>
      </c>
      <c r="AL65" s="2" t="s">
        <v>0</v>
      </c>
      <c r="AM65" s="2" t="s">
        <v>501</v>
      </c>
      <c r="AN65" s="2" t="s">
        <v>2</v>
      </c>
      <c r="BQ65" s="2" t="s">
        <v>470</v>
      </c>
      <c r="BR65" s="2" t="str">
        <f t="shared" ref="BR65:BR107" si="16">IF(OR(MID(BQ65,1,1)="a",MID(BQ65,1,1)="e",MID(BQ65,1,1)="i",MID(BQ65,1,1)="o",MID(BQ65,1,1)="u"),"an","a")</f>
        <v>a</v>
      </c>
      <c r="BV65" s="2" t="s">
        <v>171</v>
      </c>
      <c r="BW65" s="2">
        <f t="shared" si="8"/>
        <v>0</v>
      </c>
      <c r="CA65" s="2" t="s">
        <v>351</v>
      </c>
      <c r="CB65" s="1">
        <f t="shared" si="9"/>
        <v>0</v>
      </c>
    </row>
    <row r="66" spans="1:80" x14ac:dyDescent="0.25">
      <c r="A66" s="2" t="s">
        <v>346</v>
      </c>
      <c r="B66" s="2">
        <f t="shared" si="6"/>
        <v>0</v>
      </c>
      <c r="D66" s="1" t="s">
        <v>2</v>
      </c>
      <c r="E66" s="2" t="s">
        <v>737</v>
      </c>
      <c r="F66" s="2">
        <f t="shared" si="7"/>
        <v>0</v>
      </c>
      <c r="AK66" s="2" t="s">
        <v>498</v>
      </c>
      <c r="AL66" s="2" t="s">
        <v>0</v>
      </c>
      <c r="AM66" s="2" t="s">
        <v>503</v>
      </c>
      <c r="AN66" s="2" t="s">
        <v>2</v>
      </c>
      <c r="BQ66" s="2" t="s">
        <v>1624</v>
      </c>
      <c r="BR66" s="2" t="str">
        <f t="shared" si="16"/>
        <v>a</v>
      </c>
      <c r="BV66" s="2" t="s">
        <v>144</v>
      </c>
      <c r="BW66" s="2">
        <f t="shared" si="8"/>
        <v>0</v>
      </c>
      <c r="CA66" s="2" t="s">
        <v>352</v>
      </c>
      <c r="CB66" s="1">
        <f t="shared" si="9"/>
        <v>0</v>
      </c>
    </row>
    <row r="67" spans="1:80" x14ac:dyDescent="0.25">
      <c r="A67" s="2" t="s">
        <v>358</v>
      </c>
      <c r="B67" s="2">
        <f t="shared" ref="B67:B130" si="17">IF(A67=A66,1,0)</f>
        <v>0</v>
      </c>
      <c r="D67" s="1" t="s">
        <v>2</v>
      </c>
      <c r="E67" s="2" t="s">
        <v>225</v>
      </c>
      <c r="F67" s="2">
        <f t="shared" ref="F67:F130" si="18">IF(E67=E66,1,0)</f>
        <v>0</v>
      </c>
      <c r="AK67" s="2" t="s">
        <v>497</v>
      </c>
      <c r="AL67" s="2" t="s">
        <v>0</v>
      </c>
      <c r="AM67" s="2" t="s">
        <v>514</v>
      </c>
      <c r="AN67" s="2" t="s">
        <v>2</v>
      </c>
      <c r="BQ67" s="2" t="s">
        <v>814</v>
      </c>
      <c r="BR67" s="2" t="str">
        <f t="shared" si="16"/>
        <v>a</v>
      </c>
      <c r="BV67" s="2" t="s">
        <v>1917</v>
      </c>
      <c r="BW67" s="2">
        <f t="shared" ref="BW67:BW87" si="19">IF(BV67=BV66,1,0)</f>
        <v>0</v>
      </c>
      <c r="CA67" s="2" t="s">
        <v>356</v>
      </c>
      <c r="CB67" s="1">
        <f t="shared" si="9"/>
        <v>0</v>
      </c>
    </row>
    <row r="68" spans="1:80" x14ac:dyDescent="0.25">
      <c r="A68" s="2" t="s">
        <v>360</v>
      </c>
      <c r="B68" s="2">
        <f t="shared" si="17"/>
        <v>0</v>
      </c>
      <c r="D68" s="1" t="s">
        <v>0</v>
      </c>
      <c r="E68" s="2" t="s">
        <v>226</v>
      </c>
      <c r="F68" s="2">
        <f t="shared" si="18"/>
        <v>0</v>
      </c>
      <c r="AK68" s="2" t="s">
        <v>1590</v>
      </c>
      <c r="AL68" s="2" t="s">
        <v>0</v>
      </c>
      <c r="AM68" s="2" t="s">
        <v>1592</v>
      </c>
      <c r="AN68" s="2" t="s">
        <v>2</v>
      </c>
      <c r="BQ68" s="2" t="s">
        <v>149</v>
      </c>
      <c r="BR68" s="2" t="str">
        <f t="shared" si="16"/>
        <v>a</v>
      </c>
      <c r="BV68" s="2" t="s">
        <v>61</v>
      </c>
      <c r="BW68" s="2">
        <f t="shared" si="19"/>
        <v>0</v>
      </c>
      <c r="CA68" s="2" t="s">
        <v>1683</v>
      </c>
      <c r="CB68" s="1">
        <f t="shared" ref="CB68:CB132" si="20">IF(CA68=CA67,1,0)</f>
        <v>0</v>
      </c>
    </row>
    <row r="69" spans="1:80" x14ac:dyDescent="0.25">
      <c r="A69" s="2" t="s">
        <v>378</v>
      </c>
      <c r="B69" s="2">
        <f t="shared" si="17"/>
        <v>0</v>
      </c>
      <c r="D69" s="1" t="s">
        <v>0</v>
      </c>
      <c r="E69" s="2" t="s">
        <v>228</v>
      </c>
      <c r="F69" s="2">
        <f t="shared" si="18"/>
        <v>0</v>
      </c>
      <c r="AK69" s="2" t="s">
        <v>818</v>
      </c>
      <c r="AL69" s="2" t="s">
        <v>0</v>
      </c>
      <c r="AM69" s="2" t="s">
        <v>817</v>
      </c>
      <c r="AN69" s="2" t="s">
        <v>2</v>
      </c>
      <c r="BQ69" s="2" t="s">
        <v>81</v>
      </c>
      <c r="BR69" s="2" t="str">
        <f t="shared" si="16"/>
        <v>a</v>
      </c>
      <c r="BV69" s="2" t="s">
        <v>919</v>
      </c>
      <c r="BW69" s="2">
        <f t="shared" si="19"/>
        <v>0</v>
      </c>
      <c r="CA69" s="2" t="s">
        <v>1684</v>
      </c>
      <c r="CB69" s="1">
        <f t="shared" si="20"/>
        <v>0</v>
      </c>
    </row>
    <row r="70" spans="1:80" x14ac:dyDescent="0.25">
      <c r="A70" s="2" t="s">
        <v>1191</v>
      </c>
      <c r="B70" s="2">
        <f t="shared" si="17"/>
        <v>0</v>
      </c>
      <c r="D70" s="1" t="s">
        <v>2</v>
      </c>
      <c r="E70" s="2" t="s">
        <v>227</v>
      </c>
      <c r="F70" s="2">
        <f t="shared" si="18"/>
        <v>0</v>
      </c>
      <c r="AK70" s="2" t="s">
        <v>819</v>
      </c>
      <c r="AL70" s="2" t="s">
        <v>0</v>
      </c>
      <c r="AM70" s="2" t="s">
        <v>523</v>
      </c>
      <c r="AN70" s="2" t="s">
        <v>2</v>
      </c>
      <c r="BQ70" s="2" t="s">
        <v>147</v>
      </c>
      <c r="BR70" s="2" t="str">
        <f t="shared" si="16"/>
        <v>a</v>
      </c>
      <c r="BV70" s="2" t="s">
        <v>1943</v>
      </c>
      <c r="BW70" s="2">
        <f t="shared" si="19"/>
        <v>0</v>
      </c>
      <c r="CA70" s="2" t="s">
        <v>365</v>
      </c>
      <c r="CB70" s="1">
        <f t="shared" si="20"/>
        <v>0</v>
      </c>
    </row>
    <row r="71" spans="1:80" x14ac:dyDescent="0.25">
      <c r="A71" s="2" t="s">
        <v>784</v>
      </c>
      <c r="B71" s="2">
        <f t="shared" si="17"/>
        <v>0</v>
      </c>
      <c r="D71" s="1" t="s">
        <v>2</v>
      </c>
      <c r="E71" s="2" t="s">
        <v>1308</v>
      </c>
      <c r="F71" s="2">
        <f t="shared" si="18"/>
        <v>0</v>
      </c>
      <c r="AK71" s="2" t="s">
        <v>1591</v>
      </c>
      <c r="AL71" s="2" t="s">
        <v>0</v>
      </c>
      <c r="AM71" s="2" t="s">
        <v>531</v>
      </c>
      <c r="AN71" s="2" t="s">
        <v>2</v>
      </c>
      <c r="BQ71" s="2" t="s">
        <v>114</v>
      </c>
      <c r="BR71" s="2" t="str">
        <f t="shared" si="16"/>
        <v>a</v>
      </c>
      <c r="BV71" s="2" t="s">
        <v>87</v>
      </c>
      <c r="BW71" s="2">
        <f t="shared" si="19"/>
        <v>0</v>
      </c>
      <c r="CA71" s="2" t="s">
        <v>1685</v>
      </c>
      <c r="CB71" s="1">
        <f t="shared" si="20"/>
        <v>0</v>
      </c>
    </row>
    <row r="72" spans="1:80" x14ac:dyDescent="0.25">
      <c r="A72" s="2" t="s">
        <v>386</v>
      </c>
      <c r="B72" s="2">
        <f t="shared" si="17"/>
        <v>0</v>
      </c>
      <c r="D72" s="1" t="s">
        <v>2</v>
      </c>
      <c r="E72" s="2" t="s">
        <v>1365</v>
      </c>
      <c r="F72" s="2">
        <f t="shared" si="18"/>
        <v>0</v>
      </c>
      <c r="AK72" s="2" t="s">
        <v>511</v>
      </c>
      <c r="AL72" s="2" t="s">
        <v>0</v>
      </c>
      <c r="AM72" s="2" t="s">
        <v>942</v>
      </c>
      <c r="AN72" s="2" t="s">
        <v>2</v>
      </c>
      <c r="BQ72" s="2" t="s">
        <v>839</v>
      </c>
      <c r="BR72" s="2" t="str">
        <f t="shared" si="16"/>
        <v>an</v>
      </c>
      <c r="BV72" s="2" t="s">
        <v>1951</v>
      </c>
      <c r="BW72" s="2">
        <f t="shared" si="19"/>
        <v>0</v>
      </c>
      <c r="CA72" s="2" t="s">
        <v>781</v>
      </c>
      <c r="CB72" s="1">
        <f t="shared" si="20"/>
        <v>0</v>
      </c>
    </row>
    <row r="73" spans="1:80" x14ac:dyDescent="0.25">
      <c r="A73" s="2" t="s">
        <v>1054</v>
      </c>
      <c r="B73" s="2">
        <f t="shared" si="17"/>
        <v>0</v>
      </c>
      <c r="D73" s="1" t="s">
        <v>2</v>
      </c>
      <c r="E73" s="2" t="s">
        <v>229</v>
      </c>
      <c r="F73" s="2">
        <f t="shared" si="18"/>
        <v>0</v>
      </c>
      <c r="AK73" s="2" t="s">
        <v>820</v>
      </c>
      <c r="AL73" s="2" t="s">
        <v>0</v>
      </c>
      <c r="AM73" s="2" t="s">
        <v>549</v>
      </c>
      <c r="AN73" s="2" t="s">
        <v>2</v>
      </c>
      <c r="BQ73" s="2" t="s">
        <v>841</v>
      </c>
      <c r="BR73" s="2" t="str">
        <f t="shared" si="16"/>
        <v>an</v>
      </c>
      <c r="BV73" s="2" t="s">
        <v>1930</v>
      </c>
      <c r="BW73" s="2">
        <f t="shared" si="19"/>
        <v>0</v>
      </c>
      <c r="CA73" s="2" t="s">
        <v>1686</v>
      </c>
      <c r="CB73" s="1">
        <f t="shared" si="20"/>
        <v>0</v>
      </c>
    </row>
    <row r="74" spans="1:80" x14ac:dyDescent="0.25">
      <c r="A74" s="2" t="s">
        <v>390</v>
      </c>
      <c r="B74" s="2">
        <f t="shared" si="17"/>
        <v>0</v>
      </c>
      <c r="D74" s="1" t="s">
        <v>2</v>
      </c>
      <c r="E74" s="2" t="s">
        <v>1046</v>
      </c>
      <c r="F74" s="2">
        <f t="shared" si="18"/>
        <v>0</v>
      </c>
      <c r="AK74" s="2" t="s">
        <v>519</v>
      </c>
      <c r="AL74" s="2" t="s">
        <v>0</v>
      </c>
      <c r="AM74" s="2" t="s">
        <v>832</v>
      </c>
      <c r="AN74" s="2" t="s">
        <v>2</v>
      </c>
      <c r="BQ74" s="2" t="s">
        <v>842</v>
      </c>
      <c r="BR74" s="2" t="str">
        <f t="shared" si="16"/>
        <v>a</v>
      </c>
      <c r="BV74" s="2" t="s">
        <v>920</v>
      </c>
      <c r="BW74" s="2">
        <f t="shared" si="19"/>
        <v>0</v>
      </c>
      <c r="CA74" s="2" t="s">
        <v>1534</v>
      </c>
      <c r="CB74" s="1">
        <f t="shared" si="20"/>
        <v>0</v>
      </c>
    </row>
    <row r="75" spans="1:80" x14ac:dyDescent="0.25">
      <c r="A75" s="2" t="s">
        <v>1575</v>
      </c>
      <c r="B75" s="2">
        <f t="shared" si="17"/>
        <v>0</v>
      </c>
      <c r="D75" s="1" t="s">
        <v>0</v>
      </c>
      <c r="E75" s="2" t="s">
        <v>1462</v>
      </c>
      <c r="F75" s="2">
        <f t="shared" si="18"/>
        <v>0</v>
      </c>
      <c r="AK75" s="2" t="s">
        <v>1593</v>
      </c>
      <c r="AL75" s="2" t="s">
        <v>0</v>
      </c>
      <c r="AM75" s="2" t="s">
        <v>555</v>
      </c>
      <c r="AN75" s="2" t="s">
        <v>2</v>
      </c>
      <c r="BQ75" s="2" t="s">
        <v>50</v>
      </c>
      <c r="BR75" s="2" t="str">
        <f t="shared" si="16"/>
        <v>a</v>
      </c>
      <c r="BV75" s="2" t="s">
        <v>1939</v>
      </c>
      <c r="BW75" s="2">
        <f t="shared" si="19"/>
        <v>0</v>
      </c>
      <c r="CA75" s="2" t="s">
        <v>1687</v>
      </c>
      <c r="CB75" s="1">
        <f t="shared" si="20"/>
        <v>0</v>
      </c>
    </row>
    <row r="76" spans="1:80" x14ac:dyDescent="0.25">
      <c r="A76" s="2" t="s">
        <v>1576</v>
      </c>
      <c r="B76" s="2">
        <f t="shared" si="17"/>
        <v>0</v>
      </c>
      <c r="D76" s="1" t="s">
        <v>0</v>
      </c>
      <c r="E76" s="2" t="s">
        <v>1519</v>
      </c>
      <c r="F76" s="2">
        <f t="shared" si="18"/>
        <v>0</v>
      </c>
      <c r="AK76" s="2" t="s">
        <v>1594</v>
      </c>
      <c r="AL76" s="2" t="s">
        <v>0</v>
      </c>
      <c r="AM76" s="2" t="s">
        <v>573</v>
      </c>
      <c r="AN76" s="2" t="s">
        <v>2</v>
      </c>
      <c r="BQ76" s="2" t="s">
        <v>851</v>
      </c>
      <c r="BR76" s="2" t="str">
        <f t="shared" si="16"/>
        <v>a</v>
      </c>
      <c r="BV76" s="2" t="s">
        <v>1919</v>
      </c>
      <c r="BW76" s="2">
        <f t="shared" si="19"/>
        <v>0</v>
      </c>
      <c r="CA76" s="2" t="s">
        <v>1688</v>
      </c>
      <c r="CB76" s="1">
        <f t="shared" si="20"/>
        <v>0</v>
      </c>
    </row>
    <row r="77" spans="1:80" x14ac:dyDescent="0.25">
      <c r="A77" s="2" t="s">
        <v>789</v>
      </c>
      <c r="B77" s="2">
        <f t="shared" si="17"/>
        <v>0</v>
      </c>
      <c r="D77" s="1" t="s">
        <v>2</v>
      </c>
      <c r="E77" s="2" t="s">
        <v>1062</v>
      </c>
      <c r="F77" s="2">
        <f t="shared" si="18"/>
        <v>0</v>
      </c>
      <c r="AK77" s="2" t="s">
        <v>822</v>
      </c>
      <c r="AL77" s="2" t="s">
        <v>0</v>
      </c>
      <c r="AM77" s="2" t="s">
        <v>1160</v>
      </c>
      <c r="AN77" s="2" t="s">
        <v>2</v>
      </c>
      <c r="BQ77" s="2" t="s">
        <v>917</v>
      </c>
      <c r="BR77" s="2" t="str">
        <f t="shared" si="16"/>
        <v>a</v>
      </c>
      <c r="BV77" s="2" t="s">
        <v>1807</v>
      </c>
      <c r="BW77" s="2">
        <f t="shared" si="19"/>
        <v>0</v>
      </c>
      <c r="CA77" s="2" t="s">
        <v>392</v>
      </c>
      <c r="CB77" s="1">
        <f t="shared" si="20"/>
        <v>0</v>
      </c>
    </row>
    <row r="78" spans="1:80" x14ac:dyDescent="0.25">
      <c r="A78" s="2" t="s">
        <v>411</v>
      </c>
      <c r="B78" s="2">
        <f t="shared" si="17"/>
        <v>0</v>
      </c>
      <c r="D78" s="1" t="s">
        <v>0</v>
      </c>
      <c r="E78" s="2" t="s">
        <v>939</v>
      </c>
      <c r="F78" s="2">
        <f t="shared" si="18"/>
        <v>0</v>
      </c>
      <c r="AK78" s="2" t="s">
        <v>1595</v>
      </c>
      <c r="AL78" s="2" t="s">
        <v>0</v>
      </c>
      <c r="AM78" s="2" t="s">
        <v>575</v>
      </c>
      <c r="AN78" s="2" t="s">
        <v>2</v>
      </c>
      <c r="BQ78" s="2" t="s">
        <v>1625</v>
      </c>
      <c r="BR78" s="2" t="str">
        <f t="shared" si="16"/>
        <v>a</v>
      </c>
      <c r="BV78" s="2" t="s">
        <v>177</v>
      </c>
      <c r="BW78" s="2">
        <f t="shared" si="19"/>
        <v>0</v>
      </c>
      <c r="CA78" s="2" t="s">
        <v>1689</v>
      </c>
      <c r="CB78" s="1">
        <f t="shared" si="20"/>
        <v>0</v>
      </c>
    </row>
    <row r="79" spans="1:80" x14ac:dyDescent="0.25">
      <c r="A79" s="2" t="s">
        <v>417</v>
      </c>
      <c r="B79" s="2">
        <f t="shared" si="17"/>
        <v>0</v>
      </c>
      <c r="D79" s="1" t="s">
        <v>2</v>
      </c>
      <c r="E79" s="2" t="s">
        <v>235</v>
      </c>
      <c r="F79" s="2">
        <f t="shared" si="18"/>
        <v>0</v>
      </c>
      <c r="AK79" s="2" t="s">
        <v>550</v>
      </c>
      <c r="AL79" s="2" t="s">
        <v>0</v>
      </c>
      <c r="AM79" s="2" t="s">
        <v>581</v>
      </c>
      <c r="AN79" s="2" t="s">
        <v>2</v>
      </c>
      <c r="BQ79" s="2" t="s">
        <v>585</v>
      </c>
      <c r="BR79" s="2" t="str">
        <f t="shared" si="16"/>
        <v>a</v>
      </c>
      <c r="BV79" s="2" t="s">
        <v>1953</v>
      </c>
      <c r="BW79" s="2">
        <f t="shared" si="19"/>
        <v>0</v>
      </c>
      <c r="CA79" s="2" t="s">
        <v>1645</v>
      </c>
      <c r="CB79" s="1">
        <f t="shared" si="20"/>
        <v>0</v>
      </c>
    </row>
    <row r="80" spans="1:80" x14ac:dyDescent="0.25">
      <c r="A80" s="2" t="s">
        <v>1577</v>
      </c>
      <c r="B80" s="2">
        <f t="shared" si="17"/>
        <v>0</v>
      </c>
      <c r="D80" s="1" t="s">
        <v>2</v>
      </c>
      <c r="E80" s="2" t="s">
        <v>236</v>
      </c>
      <c r="F80" s="2">
        <f t="shared" si="18"/>
        <v>0</v>
      </c>
      <c r="AK80" s="2" t="s">
        <v>831</v>
      </c>
      <c r="AL80" s="2" t="s">
        <v>0</v>
      </c>
      <c r="AM80" s="2" t="s">
        <v>1597</v>
      </c>
      <c r="AN80" s="2" t="s">
        <v>2</v>
      </c>
      <c r="BQ80" s="2" t="s">
        <v>855</v>
      </c>
      <c r="BR80" s="2" t="str">
        <f t="shared" si="16"/>
        <v>a</v>
      </c>
      <c r="BV80" s="2" t="s">
        <v>1928</v>
      </c>
      <c r="BW80" s="2">
        <f t="shared" si="19"/>
        <v>0</v>
      </c>
      <c r="CA80" s="2" t="s">
        <v>1690</v>
      </c>
      <c r="CB80" s="1">
        <f t="shared" si="20"/>
        <v>0</v>
      </c>
    </row>
    <row r="81" spans="1:80" x14ac:dyDescent="0.25">
      <c r="A81" s="2" t="s">
        <v>1578</v>
      </c>
      <c r="B81" s="2">
        <f t="shared" si="17"/>
        <v>0</v>
      </c>
      <c r="D81" s="1" t="s">
        <v>0</v>
      </c>
      <c r="E81" s="2" t="s">
        <v>1146</v>
      </c>
      <c r="F81" s="2">
        <f t="shared" si="18"/>
        <v>0</v>
      </c>
      <c r="AK81" s="2" t="s">
        <v>552</v>
      </c>
      <c r="AL81" s="2" t="s">
        <v>0</v>
      </c>
      <c r="AM81" s="2" t="s">
        <v>599</v>
      </c>
      <c r="AN81" s="2" t="s">
        <v>2</v>
      </c>
      <c r="BQ81" s="2" t="s">
        <v>590</v>
      </c>
      <c r="BR81" s="2" t="str">
        <f t="shared" si="16"/>
        <v>a</v>
      </c>
      <c r="BV81" s="2" t="s">
        <v>1808</v>
      </c>
      <c r="BW81" s="2">
        <f t="shared" si="19"/>
        <v>0</v>
      </c>
      <c r="CA81" s="2" t="s">
        <v>1691</v>
      </c>
      <c r="CB81" s="1">
        <f t="shared" si="20"/>
        <v>0</v>
      </c>
    </row>
    <row r="82" spans="1:80" x14ac:dyDescent="0.25">
      <c r="A82" s="2" t="s">
        <v>424</v>
      </c>
      <c r="B82" s="2">
        <f t="shared" si="17"/>
        <v>0</v>
      </c>
      <c r="D82" s="1" t="s">
        <v>0</v>
      </c>
      <c r="E82" s="2" t="s">
        <v>1170</v>
      </c>
      <c r="F82" s="2">
        <f t="shared" si="18"/>
        <v>0</v>
      </c>
      <c r="AK82" s="2" t="s">
        <v>1596</v>
      </c>
      <c r="AL82" s="2" t="s">
        <v>0</v>
      </c>
      <c r="AM82" s="2" t="s">
        <v>600</v>
      </c>
      <c r="AN82" s="2" t="s">
        <v>2</v>
      </c>
      <c r="BQ82" s="2" t="s">
        <v>51</v>
      </c>
      <c r="BR82" s="2" t="str">
        <f t="shared" si="16"/>
        <v>a</v>
      </c>
      <c r="BV82" s="2" t="s">
        <v>1809</v>
      </c>
      <c r="BW82" s="2">
        <f t="shared" si="19"/>
        <v>0</v>
      </c>
      <c r="CA82" s="2" t="s">
        <v>1692</v>
      </c>
      <c r="CB82" s="1">
        <f t="shared" si="20"/>
        <v>0</v>
      </c>
    </row>
    <row r="83" spans="1:80" x14ac:dyDescent="0.25">
      <c r="A83" s="2" t="s">
        <v>427</v>
      </c>
      <c r="B83" s="2">
        <f t="shared" si="17"/>
        <v>0</v>
      </c>
      <c r="D83" s="1" t="s">
        <v>2</v>
      </c>
      <c r="E83" s="2" t="s">
        <v>237</v>
      </c>
      <c r="F83" s="2">
        <f t="shared" si="18"/>
        <v>0</v>
      </c>
      <c r="AK83" s="2" t="s">
        <v>845</v>
      </c>
      <c r="AL83" s="2" t="s">
        <v>0</v>
      </c>
      <c r="AM83" s="2" t="s">
        <v>605</v>
      </c>
      <c r="AN83" s="2" t="s">
        <v>2</v>
      </c>
      <c r="BQ83" s="2" t="s">
        <v>86</v>
      </c>
      <c r="BR83" s="2" t="str">
        <f t="shared" si="16"/>
        <v>a</v>
      </c>
      <c r="BV83" s="2" t="s">
        <v>181</v>
      </c>
      <c r="BW83" s="2">
        <f t="shared" si="19"/>
        <v>0</v>
      </c>
      <c r="CA83" s="2" t="s">
        <v>404</v>
      </c>
      <c r="CB83" s="1">
        <f t="shared" si="20"/>
        <v>0</v>
      </c>
    </row>
    <row r="84" spans="1:80" x14ac:dyDescent="0.25">
      <c r="A84" s="2" t="s">
        <v>1579</v>
      </c>
      <c r="B84" s="2">
        <f t="shared" si="17"/>
        <v>0</v>
      </c>
      <c r="D84" s="1" t="s">
        <v>2</v>
      </c>
      <c r="E84" s="2" t="s">
        <v>1377</v>
      </c>
      <c r="F84" s="2">
        <f t="shared" si="18"/>
        <v>0</v>
      </c>
      <c r="AK84" s="2" t="s">
        <v>843</v>
      </c>
      <c r="AL84" s="2" t="s">
        <v>0</v>
      </c>
      <c r="AM84" s="2" t="s">
        <v>610</v>
      </c>
      <c r="AN84" s="2" t="s">
        <v>2</v>
      </c>
      <c r="BQ84" s="2" t="s">
        <v>1910</v>
      </c>
      <c r="BR84" s="2" t="str">
        <f t="shared" si="16"/>
        <v>a</v>
      </c>
      <c r="BV84" s="2" t="s">
        <v>674</v>
      </c>
      <c r="BW84" s="2">
        <f t="shared" si="19"/>
        <v>0</v>
      </c>
      <c r="CA84" s="2" t="s">
        <v>430</v>
      </c>
      <c r="CB84" s="1">
        <f t="shared" si="20"/>
        <v>0</v>
      </c>
    </row>
    <row r="85" spans="1:80" x14ac:dyDescent="0.25">
      <c r="A85" s="2" t="s">
        <v>454</v>
      </c>
      <c r="B85" s="2">
        <f t="shared" si="17"/>
        <v>0</v>
      </c>
      <c r="D85" s="1" t="s">
        <v>2</v>
      </c>
      <c r="E85" s="2" t="s">
        <v>1463</v>
      </c>
      <c r="F85" s="2">
        <f t="shared" si="18"/>
        <v>0</v>
      </c>
      <c r="AK85" s="2" t="s">
        <v>595</v>
      </c>
      <c r="AL85" s="2" t="s">
        <v>0</v>
      </c>
      <c r="AM85" s="2" t="s">
        <v>615</v>
      </c>
      <c r="AN85" s="2" t="s">
        <v>2</v>
      </c>
      <c r="BQ85" s="2" t="s">
        <v>52</v>
      </c>
      <c r="BR85" s="2" t="str">
        <f t="shared" si="16"/>
        <v>a</v>
      </c>
      <c r="BV85" s="2" t="s">
        <v>677</v>
      </c>
      <c r="BW85" s="2">
        <f t="shared" si="19"/>
        <v>0</v>
      </c>
      <c r="CA85" s="2" t="s">
        <v>439</v>
      </c>
      <c r="CB85" s="1">
        <f t="shared" si="20"/>
        <v>0</v>
      </c>
    </row>
    <row r="86" spans="1:80" x14ac:dyDescent="0.25">
      <c r="A86" s="2" t="s">
        <v>803</v>
      </c>
      <c r="B86" s="2">
        <f t="shared" si="17"/>
        <v>0</v>
      </c>
      <c r="D86" s="1" t="s">
        <v>0</v>
      </c>
      <c r="E86" s="2" t="s">
        <v>242</v>
      </c>
      <c r="F86" s="2">
        <f t="shared" si="18"/>
        <v>0</v>
      </c>
      <c r="AK86" s="2" t="s">
        <v>861</v>
      </c>
      <c r="AL86" s="2" t="s">
        <v>0</v>
      </c>
      <c r="AM86" s="2" t="s">
        <v>1598</v>
      </c>
      <c r="AN86" s="2" t="s">
        <v>2</v>
      </c>
      <c r="BQ86" s="2" t="s">
        <v>864</v>
      </c>
      <c r="BR86" s="2" t="str">
        <f t="shared" si="16"/>
        <v>a</v>
      </c>
      <c r="BV86" s="2" t="s">
        <v>1935</v>
      </c>
      <c r="BW86" s="2">
        <f t="shared" si="19"/>
        <v>0</v>
      </c>
      <c r="CA86" s="2" t="s">
        <v>1693</v>
      </c>
      <c r="CB86" s="1">
        <f t="shared" si="20"/>
        <v>0</v>
      </c>
    </row>
    <row r="87" spans="1:80" x14ac:dyDescent="0.25">
      <c r="A87" s="2" t="s">
        <v>980</v>
      </c>
      <c r="B87" s="2">
        <f t="shared" si="17"/>
        <v>0</v>
      </c>
      <c r="D87" s="1" t="s">
        <v>2</v>
      </c>
      <c r="E87" s="2" t="s">
        <v>14</v>
      </c>
      <c r="F87" s="2">
        <f t="shared" si="18"/>
        <v>0</v>
      </c>
      <c r="AK87" s="2" t="s">
        <v>1027</v>
      </c>
      <c r="AL87" s="2" t="s">
        <v>0</v>
      </c>
      <c r="AM87" s="2" t="s">
        <v>612</v>
      </c>
      <c r="AN87" s="2" t="s">
        <v>2</v>
      </c>
      <c r="BQ87" s="2" t="s">
        <v>877</v>
      </c>
      <c r="BR87" s="2" t="str">
        <f t="shared" si="16"/>
        <v>a</v>
      </c>
      <c r="BV87" s="2" t="s">
        <v>1938</v>
      </c>
      <c r="BW87" s="2">
        <f t="shared" si="19"/>
        <v>0</v>
      </c>
      <c r="CA87" s="2" t="s">
        <v>1694</v>
      </c>
      <c r="CB87" s="1">
        <f t="shared" si="20"/>
        <v>0</v>
      </c>
    </row>
    <row r="88" spans="1:80" x14ac:dyDescent="0.25">
      <c r="A88" s="2" t="s">
        <v>1580</v>
      </c>
      <c r="B88" s="2">
        <f t="shared" si="17"/>
        <v>0</v>
      </c>
      <c r="D88" s="1" t="s">
        <v>0</v>
      </c>
      <c r="E88" s="2" t="s">
        <v>1495</v>
      </c>
      <c r="F88" s="2">
        <f t="shared" si="18"/>
        <v>0</v>
      </c>
      <c r="AK88" s="2" t="s">
        <v>1599</v>
      </c>
      <c r="AL88" s="2" t="s">
        <v>0</v>
      </c>
      <c r="AM88" s="2" t="s">
        <v>620</v>
      </c>
      <c r="AN88" s="2" t="s">
        <v>2</v>
      </c>
      <c r="BQ88" s="2" t="s">
        <v>876</v>
      </c>
      <c r="BR88" s="2" t="str">
        <f t="shared" si="16"/>
        <v>a</v>
      </c>
      <c r="CA88" s="2" t="s">
        <v>448</v>
      </c>
      <c r="CB88" s="1">
        <f t="shared" si="20"/>
        <v>0</v>
      </c>
    </row>
    <row r="89" spans="1:80" x14ac:dyDescent="0.25">
      <c r="A89" s="2" t="s">
        <v>455</v>
      </c>
      <c r="B89" s="2">
        <f t="shared" si="17"/>
        <v>0</v>
      </c>
      <c r="D89" s="1" t="s">
        <v>0</v>
      </c>
      <c r="E89" s="2" t="s">
        <v>1491</v>
      </c>
      <c r="F89" s="2">
        <f t="shared" si="18"/>
        <v>0</v>
      </c>
      <c r="AK89" s="2" t="s">
        <v>872</v>
      </c>
      <c r="AL89" s="2" t="s">
        <v>0</v>
      </c>
      <c r="AM89" s="2" t="s">
        <v>1034</v>
      </c>
      <c r="AN89" s="2" t="s">
        <v>2</v>
      </c>
      <c r="BQ89" s="2" t="s">
        <v>43</v>
      </c>
      <c r="BR89" s="2" t="str">
        <f t="shared" si="16"/>
        <v>a</v>
      </c>
      <c r="CA89" s="2" t="s">
        <v>1695</v>
      </c>
      <c r="CB89" s="1">
        <f t="shared" si="20"/>
        <v>0</v>
      </c>
    </row>
    <row r="90" spans="1:80" x14ac:dyDescent="0.25">
      <c r="A90" s="2" t="s">
        <v>458</v>
      </c>
      <c r="B90" s="2">
        <f t="shared" si="17"/>
        <v>0</v>
      </c>
      <c r="D90" s="1" t="s">
        <v>0</v>
      </c>
      <c r="E90" s="2" t="s">
        <v>1276</v>
      </c>
      <c r="F90" s="2">
        <f t="shared" si="18"/>
        <v>0</v>
      </c>
      <c r="AK90" s="2" t="s">
        <v>623</v>
      </c>
      <c r="AL90" s="2" t="s">
        <v>0</v>
      </c>
      <c r="AM90" s="2" t="s">
        <v>873</v>
      </c>
      <c r="AN90" s="2" t="s">
        <v>2</v>
      </c>
      <c r="BQ90" s="2" t="s">
        <v>123</v>
      </c>
      <c r="BR90" s="2" t="str">
        <f t="shared" si="16"/>
        <v>a</v>
      </c>
      <c r="CA90" s="2" t="s">
        <v>1696</v>
      </c>
      <c r="CB90" s="1">
        <f t="shared" si="20"/>
        <v>0</v>
      </c>
    </row>
    <row r="91" spans="1:80" x14ac:dyDescent="0.25">
      <c r="A91" s="2" t="s">
        <v>456</v>
      </c>
      <c r="B91" s="2">
        <f t="shared" si="17"/>
        <v>0</v>
      </c>
      <c r="D91" s="1" t="s">
        <v>2</v>
      </c>
      <c r="E91" s="2" t="s">
        <v>1306</v>
      </c>
      <c r="F91" s="2">
        <f t="shared" si="18"/>
        <v>0</v>
      </c>
      <c r="AK91" s="2" t="s">
        <v>625</v>
      </c>
      <c r="AL91" s="2" t="s">
        <v>0</v>
      </c>
      <c r="AM91" s="2" t="s">
        <v>962</v>
      </c>
      <c r="AN91" s="2" t="s">
        <v>2</v>
      </c>
      <c r="BQ91" s="2" t="s">
        <v>13</v>
      </c>
      <c r="BR91" s="2" t="str">
        <f t="shared" si="16"/>
        <v>a</v>
      </c>
      <c r="CA91" s="2" t="s">
        <v>800</v>
      </c>
      <c r="CB91" s="1">
        <f t="shared" si="20"/>
        <v>0</v>
      </c>
    </row>
    <row r="92" spans="1:80" x14ac:dyDescent="0.25">
      <c r="A92" s="2" t="s">
        <v>1581</v>
      </c>
      <c r="B92" s="2">
        <f t="shared" si="17"/>
        <v>0</v>
      </c>
      <c r="D92" s="1" t="s">
        <v>0</v>
      </c>
      <c r="E92" s="2" t="s">
        <v>244</v>
      </c>
      <c r="F92" s="2">
        <f t="shared" si="18"/>
        <v>0</v>
      </c>
      <c r="AK92" s="2" t="s">
        <v>621</v>
      </c>
      <c r="AL92" s="2" t="s">
        <v>0</v>
      </c>
      <c r="AM92" s="2" t="s">
        <v>1600</v>
      </c>
      <c r="AN92" s="2" t="s">
        <v>2</v>
      </c>
      <c r="BQ92" s="2" t="s">
        <v>44</v>
      </c>
      <c r="BR92" s="2" t="str">
        <f t="shared" si="16"/>
        <v>a</v>
      </c>
      <c r="CA92" s="2" t="s">
        <v>451</v>
      </c>
      <c r="CB92" s="1">
        <f t="shared" si="20"/>
        <v>0</v>
      </c>
    </row>
    <row r="93" spans="1:80" x14ac:dyDescent="0.25">
      <c r="A93" s="2" t="s">
        <v>460</v>
      </c>
      <c r="B93" s="2">
        <f t="shared" si="17"/>
        <v>0</v>
      </c>
      <c r="D93" s="1" t="s">
        <v>2</v>
      </c>
      <c r="E93" s="2" t="s">
        <v>245</v>
      </c>
      <c r="F93" s="2">
        <f t="shared" si="18"/>
        <v>0</v>
      </c>
      <c r="AK93" s="2" t="s">
        <v>635</v>
      </c>
      <c r="AL93" s="2" t="s">
        <v>0</v>
      </c>
      <c r="AM93" s="2" t="s">
        <v>656</v>
      </c>
      <c r="AN93" s="2" t="s">
        <v>2</v>
      </c>
      <c r="BQ93" s="2" t="s">
        <v>1628</v>
      </c>
      <c r="BR93" s="2" t="str">
        <f t="shared" si="16"/>
        <v>a</v>
      </c>
      <c r="CA93" s="2" t="s">
        <v>1697</v>
      </c>
      <c r="CB93" s="1">
        <f t="shared" si="20"/>
        <v>0</v>
      </c>
    </row>
    <row r="94" spans="1:80" x14ac:dyDescent="0.25">
      <c r="A94" s="2" t="s">
        <v>805</v>
      </c>
      <c r="B94" s="2">
        <f t="shared" si="17"/>
        <v>0</v>
      </c>
      <c r="D94" s="1" t="s">
        <v>0</v>
      </c>
      <c r="E94" s="2" t="s">
        <v>1079</v>
      </c>
      <c r="F94" s="2">
        <f t="shared" si="18"/>
        <v>0</v>
      </c>
      <c r="AK94" s="2" t="s">
        <v>642</v>
      </c>
      <c r="AL94" s="2" t="s">
        <v>0</v>
      </c>
      <c r="AM94" s="2" t="s">
        <v>658</v>
      </c>
      <c r="AN94" s="2" t="s">
        <v>2</v>
      </c>
      <c r="BQ94" s="2" t="s">
        <v>647</v>
      </c>
      <c r="BR94" s="2" t="str">
        <f t="shared" si="16"/>
        <v>a</v>
      </c>
      <c r="CA94" s="2" t="s">
        <v>1698</v>
      </c>
      <c r="CB94" s="1">
        <f t="shared" si="20"/>
        <v>0</v>
      </c>
    </row>
    <row r="95" spans="1:80" x14ac:dyDescent="0.25">
      <c r="A95" s="2" t="s">
        <v>806</v>
      </c>
      <c r="B95" s="2">
        <f t="shared" si="17"/>
        <v>0</v>
      </c>
      <c r="D95" s="1" t="s">
        <v>2</v>
      </c>
      <c r="E95" s="2" t="s">
        <v>1024</v>
      </c>
      <c r="F95" s="2">
        <f t="shared" si="18"/>
        <v>0</v>
      </c>
      <c r="AK95" s="2" t="s">
        <v>884</v>
      </c>
      <c r="AL95" s="2" t="s">
        <v>0</v>
      </c>
      <c r="AM95" s="2" t="s">
        <v>670</v>
      </c>
      <c r="AN95" s="2" t="s">
        <v>2</v>
      </c>
      <c r="BQ95" s="2" t="s">
        <v>649</v>
      </c>
      <c r="BR95" s="2" t="str">
        <f t="shared" si="16"/>
        <v>a</v>
      </c>
      <c r="CA95" s="2" t="s">
        <v>459</v>
      </c>
      <c r="CB95" s="1">
        <f t="shared" si="20"/>
        <v>0</v>
      </c>
    </row>
    <row r="96" spans="1:80" x14ac:dyDescent="0.25">
      <c r="A96" s="2" t="s">
        <v>465</v>
      </c>
      <c r="B96" s="2">
        <f t="shared" si="17"/>
        <v>0</v>
      </c>
      <c r="D96" s="1" t="s">
        <v>2</v>
      </c>
      <c r="E96" s="2" t="s">
        <v>247</v>
      </c>
      <c r="F96" s="2">
        <f t="shared" si="18"/>
        <v>0</v>
      </c>
      <c r="AK96" s="2" t="s">
        <v>664</v>
      </c>
      <c r="AL96" s="2" t="s">
        <v>0</v>
      </c>
      <c r="AM96" s="2" t="s">
        <v>889</v>
      </c>
      <c r="AN96" s="2" t="s">
        <v>2</v>
      </c>
      <c r="BQ96" s="2" t="s">
        <v>139</v>
      </c>
      <c r="BR96" s="2" t="str">
        <f t="shared" si="16"/>
        <v>a</v>
      </c>
      <c r="CA96" s="2" t="s">
        <v>1699</v>
      </c>
      <c r="CB96" s="1">
        <f t="shared" si="20"/>
        <v>0</v>
      </c>
    </row>
    <row r="97" spans="1:80" x14ac:dyDescent="0.25">
      <c r="A97" s="2" t="s">
        <v>466</v>
      </c>
      <c r="B97" s="2">
        <f t="shared" si="17"/>
        <v>0</v>
      </c>
      <c r="D97" s="1" t="s">
        <v>2</v>
      </c>
      <c r="E97" s="2" t="s">
        <v>1425</v>
      </c>
      <c r="F97" s="2">
        <f t="shared" si="18"/>
        <v>0</v>
      </c>
      <c r="AK97" s="2" t="s">
        <v>887</v>
      </c>
      <c r="AL97" s="2" t="s">
        <v>0</v>
      </c>
      <c r="AM97" s="2" t="s">
        <v>678</v>
      </c>
      <c r="AN97" s="2" t="s">
        <v>2</v>
      </c>
      <c r="BQ97" s="2" t="s">
        <v>881</v>
      </c>
      <c r="BR97" s="2" t="str">
        <f t="shared" si="16"/>
        <v>a</v>
      </c>
      <c r="CA97" s="2" t="s">
        <v>1700</v>
      </c>
      <c r="CB97" s="1">
        <f t="shared" si="20"/>
        <v>0</v>
      </c>
    </row>
    <row r="98" spans="1:80" x14ac:dyDescent="0.25">
      <c r="A98" s="2" t="s">
        <v>807</v>
      </c>
      <c r="B98" s="2">
        <f t="shared" si="17"/>
        <v>0</v>
      </c>
      <c r="D98" s="1" t="s">
        <v>0</v>
      </c>
      <c r="E98" s="2" t="s">
        <v>249</v>
      </c>
      <c r="F98" s="2">
        <f t="shared" si="18"/>
        <v>0</v>
      </c>
      <c r="AK98" s="2" t="s">
        <v>1116</v>
      </c>
      <c r="AL98" s="2" t="s">
        <v>0</v>
      </c>
      <c r="AM98" s="2" t="s">
        <v>682</v>
      </c>
      <c r="AN98" s="2" t="s">
        <v>2</v>
      </c>
      <c r="BQ98" s="2" t="s">
        <v>1629</v>
      </c>
      <c r="BR98" s="2" t="str">
        <f t="shared" si="16"/>
        <v>a</v>
      </c>
      <c r="CA98" s="2" t="s">
        <v>1701</v>
      </c>
      <c r="CB98" s="1">
        <f t="shared" si="20"/>
        <v>0</v>
      </c>
    </row>
    <row r="99" spans="1:80" x14ac:dyDescent="0.25">
      <c r="A99" s="2" t="s">
        <v>467</v>
      </c>
      <c r="B99" s="2">
        <f t="shared" si="17"/>
        <v>0</v>
      </c>
      <c r="D99" s="1" t="s">
        <v>0</v>
      </c>
      <c r="E99" s="2" t="s">
        <v>250</v>
      </c>
      <c r="F99" s="2">
        <f t="shared" si="18"/>
        <v>0</v>
      </c>
      <c r="AK99" s="2" t="s">
        <v>888</v>
      </c>
      <c r="AL99" s="2" t="s">
        <v>0</v>
      </c>
      <c r="AM99" s="2" t="s">
        <v>686</v>
      </c>
      <c r="AN99" s="2" t="s">
        <v>2</v>
      </c>
      <c r="BQ99" s="2" t="s">
        <v>652</v>
      </c>
      <c r="BR99" s="2" t="str">
        <f t="shared" si="16"/>
        <v>a</v>
      </c>
      <c r="CA99" s="2" t="s">
        <v>1702</v>
      </c>
      <c r="CB99" s="1">
        <f t="shared" si="20"/>
        <v>0</v>
      </c>
    </row>
    <row r="100" spans="1:80" x14ac:dyDescent="0.25">
      <c r="A100" s="2" t="s">
        <v>1582</v>
      </c>
      <c r="B100" s="2">
        <f t="shared" si="17"/>
        <v>0</v>
      </c>
      <c r="D100" s="1" t="s">
        <v>2</v>
      </c>
      <c r="E100" s="2" t="s">
        <v>251</v>
      </c>
      <c r="F100" s="2">
        <f t="shared" si="18"/>
        <v>0</v>
      </c>
      <c r="AK100" s="2" t="s">
        <v>1601</v>
      </c>
      <c r="AL100" s="2" t="s">
        <v>0</v>
      </c>
      <c r="AM100" s="2" t="s">
        <v>1603</v>
      </c>
      <c r="AN100" s="2" t="s">
        <v>2</v>
      </c>
      <c r="BQ100" s="2" t="s">
        <v>90</v>
      </c>
      <c r="BR100" s="2" t="str">
        <f t="shared" si="16"/>
        <v>a</v>
      </c>
      <c r="CA100" s="2" t="s">
        <v>462</v>
      </c>
      <c r="CB100" s="1">
        <f t="shared" si="20"/>
        <v>0</v>
      </c>
    </row>
    <row r="101" spans="1:80" x14ac:dyDescent="0.25">
      <c r="A101" s="2" t="s">
        <v>1583</v>
      </c>
      <c r="B101" s="2">
        <f t="shared" si="17"/>
        <v>0</v>
      </c>
      <c r="D101" s="1" t="s">
        <v>2</v>
      </c>
      <c r="E101" s="2" t="s">
        <v>248</v>
      </c>
      <c r="F101" s="2">
        <f t="shared" si="18"/>
        <v>0</v>
      </c>
      <c r="AK101" s="2" t="s">
        <v>1602</v>
      </c>
      <c r="AL101" s="2" t="s">
        <v>0</v>
      </c>
      <c r="AM101" s="2" t="s">
        <v>702</v>
      </c>
      <c r="AN101" s="2" t="s">
        <v>2</v>
      </c>
      <c r="BQ101" s="2" t="s">
        <v>669</v>
      </c>
      <c r="BR101" s="2" t="str">
        <f t="shared" si="16"/>
        <v>a</v>
      </c>
      <c r="CA101" s="2" t="s">
        <v>1703</v>
      </c>
      <c r="CB101" s="1">
        <f t="shared" si="20"/>
        <v>0</v>
      </c>
    </row>
    <row r="102" spans="1:80" x14ac:dyDescent="0.25">
      <c r="A102" s="2" t="s">
        <v>1584</v>
      </c>
      <c r="B102" s="2">
        <f t="shared" si="17"/>
        <v>0</v>
      </c>
      <c r="D102" s="1" t="s">
        <v>2</v>
      </c>
      <c r="E102" s="2" t="s">
        <v>1535</v>
      </c>
      <c r="F102" s="2">
        <f t="shared" si="18"/>
        <v>0</v>
      </c>
      <c r="AK102" s="2" t="s">
        <v>15</v>
      </c>
      <c r="AL102" s="2" t="s">
        <v>0</v>
      </c>
      <c r="AM102" s="2" t="s">
        <v>704</v>
      </c>
      <c r="AN102" s="2" t="s">
        <v>2</v>
      </c>
      <c r="BQ102" s="2" t="s">
        <v>1631</v>
      </c>
      <c r="BR102" s="2" t="str">
        <f t="shared" si="16"/>
        <v>a</v>
      </c>
      <c r="CA102" s="2" t="s">
        <v>1704</v>
      </c>
      <c r="CB102" s="1">
        <f t="shared" si="20"/>
        <v>0</v>
      </c>
    </row>
    <row r="103" spans="1:80" x14ac:dyDescent="0.25">
      <c r="A103" s="2" t="s">
        <v>808</v>
      </c>
      <c r="B103" s="2">
        <f t="shared" si="17"/>
        <v>0</v>
      </c>
      <c r="D103" s="1" t="s">
        <v>2</v>
      </c>
      <c r="E103" s="2" t="s">
        <v>1479</v>
      </c>
      <c r="F103" s="2">
        <f t="shared" si="18"/>
        <v>0</v>
      </c>
      <c r="AK103" s="2" t="s">
        <v>941</v>
      </c>
      <c r="AL103" s="2" t="s">
        <v>0</v>
      </c>
      <c r="AM103" s="2" t="s">
        <v>1604</v>
      </c>
      <c r="AN103" s="2" t="s">
        <v>2</v>
      </c>
      <c r="BQ103" s="2" t="s">
        <v>127</v>
      </c>
      <c r="BR103" s="2" t="str">
        <f t="shared" si="16"/>
        <v>a</v>
      </c>
      <c r="CA103" s="2" t="s">
        <v>1705</v>
      </c>
      <c r="CB103" s="1">
        <f t="shared" si="20"/>
        <v>0</v>
      </c>
    </row>
    <row r="104" spans="1:80" x14ac:dyDescent="0.25">
      <c r="A104" s="2" t="s">
        <v>932</v>
      </c>
      <c r="B104" s="2">
        <f t="shared" si="17"/>
        <v>0</v>
      </c>
      <c r="D104" s="1" t="s">
        <v>2</v>
      </c>
      <c r="E104" s="2" t="s">
        <v>1540</v>
      </c>
      <c r="F104" s="2">
        <f t="shared" si="18"/>
        <v>0</v>
      </c>
      <c r="BQ104" s="2" t="s">
        <v>892</v>
      </c>
      <c r="BR104" s="2" t="str">
        <f t="shared" si="16"/>
        <v>an</v>
      </c>
      <c r="CA104" s="2" t="s">
        <v>1706</v>
      </c>
      <c r="CB104" s="1">
        <f t="shared" si="20"/>
        <v>0</v>
      </c>
    </row>
    <row r="105" spans="1:80" x14ac:dyDescent="0.25">
      <c r="A105" s="2" t="s">
        <v>1585</v>
      </c>
      <c r="B105" s="2">
        <f t="shared" si="17"/>
        <v>0</v>
      </c>
      <c r="D105" s="1" t="s">
        <v>2</v>
      </c>
      <c r="E105" s="2" t="s">
        <v>1504</v>
      </c>
      <c r="F105" s="2">
        <f t="shared" si="18"/>
        <v>0</v>
      </c>
      <c r="BQ105" s="2" t="s">
        <v>707</v>
      </c>
      <c r="BR105" s="2" t="str">
        <f t="shared" si="16"/>
        <v>a</v>
      </c>
      <c r="CA105" s="2" t="s">
        <v>1707</v>
      </c>
      <c r="CB105" s="1">
        <f t="shared" si="20"/>
        <v>0</v>
      </c>
    </row>
    <row r="106" spans="1:80" x14ac:dyDescent="0.25">
      <c r="A106" s="2" t="s">
        <v>1131</v>
      </c>
      <c r="B106" s="2">
        <f t="shared" si="17"/>
        <v>0</v>
      </c>
      <c r="D106" s="1" t="s">
        <v>2</v>
      </c>
      <c r="E106" s="2" t="s">
        <v>254</v>
      </c>
      <c r="F106" s="2">
        <f t="shared" si="18"/>
        <v>0</v>
      </c>
      <c r="BQ106" s="2" t="s">
        <v>55</v>
      </c>
      <c r="BR106" s="2" t="str">
        <f t="shared" si="16"/>
        <v>a</v>
      </c>
      <c r="CA106" s="2" t="s">
        <v>1708</v>
      </c>
      <c r="CB106" s="1">
        <f t="shared" si="20"/>
        <v>0</v>
      </c>
    </row>
    <row r="107" spans="1:80" x14ac:dyDescent="0.25">
      <c r="A107" s="2" t="s">
        <v>809</v>
      </c>
      <c r="B107" s="2">
        <f t="shared" si="17"/>
        <v>0</v>
      </c>
      <c r="D107" s="1" t="s">
        <v>2</v>
      </c>
      <c r="E107" s="2" t="s">
        <v>255</v>
      </c>
      <c r="F107" s="2">
        <f t="shared" si="18"/>
        <v>0</v>
      </c>
      <c r="BQ107" s="2" t="s">
        <v>897</v>
      </c>
      <c r="BR107" s="2" t="str">
        <f t="shared" si="16"/>
        <v>a</v>
      </c>
      <c r="CA107" s="2" t="s">
        <v>1709</v>
      </c>
      <c r="CB107" s="1">
        <f t="shared" si="20"/>
        <v>0</v>
      </c>
    </row>
    <row r="108" spans="1:80" x14ac:dyDescent="0.25">
      <c r="A108" s="2" t="s">
        <v>1523</v>
      </c>
      <c r="B108" s="2">
        <f t="shared" si="17"/>
        <v>0</v>
      </c>
      <c r="D108" s="1" t="s">
        <v>0</v>
      </c>
      <c r="E108" s="2" t="s">
        <v>257</v>
      </c>
      <c r="F108" s="2">
        <f t="shared" si="18"/>
        <v>0</v>
      </c>
      <c r="CA108" s="2" t="s">
        <v>1710</v>
      </c>
      <c r="CB108" s="1">
        <f t="shared" si="20"/>
        <v>0</v>
      </c>
    </row>
    <row r="109" spans="1:80" x14ac:dyDescent="0.25">
      <c r="A109" s="2" t="s">
        <v>1586</v>
      </c>
      <c r="B109" s="2">
        <f t="shared" si="17"/>
        <v>0</v>
      </c>
      <c r="D109" s="1" t="s">
        <v>2</v>
      </c>
      <c r="E109" s="2" t="s">
        <v>1235</v>
      </c>
      <c r="F109" s="2">
        <f t="shared" si="18"/>
        <v>0</v>
      </c>
      <c r="CA109" s="2" t="s">
        <v>1711</v>
      </c>
      <c r="CB109" s="1">
        <f t="shared" si="20"/>
        <v>0</v>
      </c>
    </row>
    <row r="110" spans="1:80" x14ac:dyDescent="0.25">
      <c r="A110" s="2" t="s">
        <v>471</v>
      </c>
      <c r="B110" s="2">
        <f t="shared" si="17"/>
        <v>0</v>
      </c>
      <c r="D110" s="1" t="s">
        <v>0</v>
      </c>
      <c r="E110" s="2" t="s">
        <v>1553</v>
      </c>
      <c r="F110" s="2">
        <f t="shared" si="18"/>
        <v>0</v>
      </c>
      <c r="CA110" s="2" t="s">
        <v>1712</v>
      </c>
      <c r="CB110" s="1">
        <f t="shared" si="20"/>
        <v>0</v>
      </c>
    </row>
    <row r="111" spans="1:80" x14ac:dyDescent="0.25">
      <c r="A111" s="2" t="s">
        <v>472</v>
      </c>
      <c r="B111" s="2">
        <f t="shared" si="17"/>
        <v>0</v>
      </c>
      <c r="D111" s="1" t="s">
        <v>0</v>
      </c>
      <c r="E111" s="2" t="s">
        <v>1221</v>
      </c>
      <c r="F111" s="2">
        <f t="shared" si="18"/>
        <v>0</v>
      </c>
      <c r="CA111" s="2" t="s">
        <v>482</v>
      </c>
      <c r="CB111" s="1">
        <f t="shared" si="20"/>
        <v>0</v>
      </c>
    </row>
    <row r="112" spans="1:80" x14ac:dyDescent="0.25">
      <c r="A112" s="2" t="s">
        <v>474</v>
      </c>
      <c r="B112" s="2">
        <f t="shared" si="17"/>
        <v>0</v>
      </c>
      <c r="D112" s="1" t="s">
        <v>0</v>
      </c>
      <c r="E112" s="2" t="s">
        <v>978</v>
      </c>
      <c r="F112" s="2">
        <f t="shared" si="18"/>
        <v>0</v>
      </c>
      <c r="CA112" s="2" t="s">
        <v>1713</v>
      </c>
      <c r="CB112" s="1">
        <f t="shared" si="20"/>
        <v>0</v>
      </c>
    </row>
    <row r="113" spans="1:80" x14ac:dyDescent="0.25">
      <c r="A113" s="2" t="s">
        <v>473</v>
      </c>
      <c r="B113" s="2">
        <f t="shared" si="17"/>
        <v>0</v>
      </c>
      <c r="D113" s="1" t="s">
        <v>0</v>
      </c>
      <c r="E113" s="2" t="s">
        <v>938</v>
      </c>
      <c r="F113" s="2">
        <f t="shared" si="18"/>
        <v>0</v>
      </c>
      <c r="CA113" s="2" t="s">
        <v>1714</v>
      </c>
      <c r="CB113" s="1">
        <f t="shared" si="20"/>
        <v>0</v>
      </c>
    </row>
    <row r="114" spans="1:80" x14ac:dyDescent="0.25">
      <c r="A114" s="2" t="s">
        <v>7</v>
      </c>
      <c r="B114" s="2">
        <f t="shared" si="17"/>
        <v>0</v>
      </c>
      <c r="D114" s="1" t="s">
        <v>2</v>
      </c>
      <c r="E114" s="2" t="s">
        <v>259</v>
      </c>
      <c r="F114" s="2">
        <f t="shared" si="18"/>
        <v>0</v>
      </c>
      <c r="CA114" s="2" t="s">
        <v>1715</v>
      </c>
      <c r="CB114" s="1">
        <f t="shared" si="20"/>
        <v>0</v>
      </c>
    </row>
    <row r="115" spans="1:80" x14ac:dyDescent="0.25">
      <c r="A115" s="2" t="s">
        <v>475</v>
      </c>
      <c r="B115" s="2">
        <f t="shared" si="17"/>
        <v>0</v>
      </c>
      <c r="D115" s="1" t="s">
        <v>0</v>
      </c>
      <c r="E115" s="2" t="s">
        <v>1274</v>
      </c>
      <c r="F115" s="2">
        <f t="shared" si="18"/>
        <v>0</v>
      </c>
      <c r="CA115" s="2" t="s">
        <v>485</v>
      </c>
      <c r="CB115" s="1">
        <f t="shared" si="20"/>
        <v>0</v>
      </c>
    </row>
    <row r="116" spans="1:80" x14ac:dyDescent="0.25">
      <c r="A116" s="2" t="s">
        <v>810</v>
      </c>
      <c r="B116" s="2">
        <f t="shared" si="17"/>
        <v>0</v>
      </c>
      <c r="D116" s="1" t="s">
        <v>0</v>
      </c>
      <c r="E116" s="2" t="s">
        <v>260</v>
      </c>
      <c r="F116" s="2">
        <f t="shared" si="18"/>
        <v>0</v>
      </c>
      <c r="CA116" s="2" t="s">
        <v>813</v>
      </c>
      <c r="CB116" s="1">
        <f t="shared" si="20"/>
        <v>0</v>
      </c>
    </row>
    <row r="117" spans="1:80" x14ac:dyDescent="0.25">
      <c r="A117" s="2" t="s">
        <v>476</v>
      </c>
      <c r="B117" s="2">
        <f t="shared" si="17"/>
        <v>0</v>
      </c>
      <c r="D117" s="1" t="s">
        <v>0</v>
      </c>
      <c r="E117" s="2" t="s">
        <v>261</v>
      </c>
      <c r="F117" s="2">
        <f t="shared" si="18"/>
        <v>0</v>
      </c>
      <c r="CA117" s="2" t="s">
        <v>1716</v>
      </c>
      <c r="CB117" s="1">
        <f t="shared" si="20"/>
        <v>0</v>
      </c>
    </row>
    <row r="118" spans="1:80" x14ac:dyDescent="0.25">
      <c r="A118" s="2" t="s">
        <v>477</v>
      </c>
      <c r="B118" s="2">
        <f t="shared" si="17"/>
        <v>0</v>
      </c>
      <c r="D118" s="1" t="s">
        <v>0</v>
      </c>
      <c r="E118" s="2" t="s">
        <v>741</v>
      </c>
      <c r="F118" s="2">
        <f t="shared" si="18"/>
        <v>0</v>
      </c>
      <c r="CA118" s="2" t="s">
        <v>1717</v>
      </c>
      <c r="CB118" s="1">
        <f t="shared" si="20"/>
        <v>0</v>
      </c>
    </row>
    <row r="119" spans="1:80" x14ac:dyDescent="0.25">
      <c r="A119" s="2" t="s">
        <v>1587</v>
      </c>
      <c r="B119" s="2">
        <f t="shared" si="17"/>
        <v>0</v>
      </c>
      <c r="D119" s="1" t="s">
        <v>0</v>
      </c>
      <c r="E119" s="2" t="s">
        <v>1380</v>
      </c>
      <c r="F119" s="2">
        <f t="shared" si="18"/>
        <v>0</v>
      </c>
      <c r="CA119" s="2" t="s">
        <v>1718</v>
      </c>
      <c r="CB119" s="1">
        <f t="shared" si="20"/>
        <v>0</v>
      </c>
    </row>
    <row r="120" spans="1:80" x14ac:dyDescent="0.25">
      <c r="A120" s="2" t="s">
        <v>1326</v>
      </c>
      <c r="B120" s="2">
        <f t="shared" si="17"/>
        <v>0</v>
      </c>
      <c r="D120" s="1" t="s">
        <v>2</v>
      </c>
      <c r="E120" s="2" t="s">
        <v>262</v>
      </c>
      <c r="F120" s="2">
        <f t="shared" si="18"/>
        <v>0</v>
      </c>
      <c r="CA120" s="2" t="s">
        <v>1719</v>
      </c>
      <c r="CB120" s="1">
        <f t="shared" si="20"/>
        <v>0</v>
      </c>
    </row>
    <row r="121" spans="1:80" x14ac:dyDescent="0.25">
      <c r="A121" s="2" t="s">
        <v>974</v>
      </c>
      <c r="B121" s="2">
        <f t="shared" si="17"/>
        <v>0</v>
      </c>
      <c r="D121" s="1" t="s">
        <v>0</v>
      </c>
      <c r="E121" s="2" t="s">
        <v>1369</v>
      </c>
      <c r="F121" s="2">
        <f t="shared" si="18"/>
        <v>0</v>
      </c>
      <c r="CA121" s="2" t="s">
        <v>1720</v>
      </c>
      <c r="CB121" s="1">
        <f t="shared" si="20"/>
        <v>0</v>
      </c>
    </row>
    <row r="122" spans="1:80" x14ac:dyDescent="0.25">
      <c r="A122" s="2" t="s">
        <v>480</v>
      </c>
      <c r="B122" s="2">
        <f t="shared" si="17"/>
        <v>0</v>
      </c>
      <c r="D122" s="1" t="s">
        <v>2</v>
      </c>
      <c r="E122" s="2" t="s">
        <v>1484</v>
      </c>
      <c r="F122" s="2">
        <f t="shared" si="18"/>
        <v>0</v>
      </c>
      <c r="CA122" s="2" t="s">
        <v>496</v>
      </c>
      <c r="CB122" s="1">
        <f t="shared" si="20"/>
        <v>0</v>
      </c>
    </row>
    <row r="123" spans="1:80" x14ac:dyDescent="0.25">
      <c r="A123" s="2" t="s">
        <v>481</v>
      </c>
      <c r="B123" s="2">
        <f t="shared" si="17"/>
        <v>0</v>
      </c>
      <c r="D123" s="1" t="s">
        <v>2</v>
      </c>
      <c r="E123" s="2" t="s">
        <v>1163</v>
      </c>
      <c r="F123" s="2">
        <f t="shared" si="18"/>
        <v>0</v>
      </c>
      <c r="CA123" s="2" t="s">
        <v>501</v>
      </c>
      <c r="CB123" s="1">
        <f t="shared" si="20"/>
        <v>0</v>
      </c>
    </row>
    <row r="124" spans="1:80" x14ac:dyDescent="0.25">
      <c r="A124" s="2" t="s">
        <v>812</v>
      </c>
      <c r="B124" s="2">
        <f t="shared" si="17"/>
        <v>0</v>
      </c>
      <c r="D124" s="1" t="s">
        <v>0</v>
      </c>
      <c r="E124" s="2" t="s">
        <v>1056</v>
      </c>
      <c r="F124" s="2">
        <f t="shared" si="18"/>
        <v>0</v>
      </c>
      <c r="CA124" s="2" t="s">
        <v>502</v>
      </c>
      <c r="CB124" s="1">
        <f t="shared" si="20"/>
        <v>0</v>
      </c>
    </row>
    <row r="125" spans="1:80" x14ac:dyDescent="0.25">
      <c r="A125" s="2" t="s">
        <v>1588</v>
      </c>
      <c r="B125" s="2">
        <f t="shared" si="17"/>
        <v>0</v>
      </c>
      <c r="D125" s="1" t="s">
        <v>2</v>
      </c>
      <c r="E125" s="2" t="s">
        <v>264</v>
      </c>
      <c r="F125" s="2">
        <f t="shared" si="18"/>
        <v>0</v>
      </c>
      <c r="CA125" s="2" t="s">
        <v>504</v>
      </c>
      <c r="CB125" s="1">
        <f t="shared" si="20"/>
        <v>0</v>
      </c>
    </row>
    <row r="126" spans="1:80" x14ac:dyDescent="0.25">
      <c r="A126" s="2" t="s">
        <v>486</v>
      </c>
      <c r="B126" s="2">
        <f t="shared" si="17"/>
        <v>0</v>
      </c>
      <c r="D126" s="1" t="s">
        <v>2</v>
      </c>
      <c r="E126" s="2" t="s">
        <v>1011</v>
      </c>
      <c r="F126" s="2">
        <f t="shared" si="18"/>
        <v>0</v>
      </c>
      <c r="CA126" s="2" t="s">
        <v>506</v>
      </c>
      <c r="CB126" s="1">
        <f t="shared" si="20"/>
        <v>0</v>
      </c>
    </row>
    <row r="127" spans="1:80" x14ac:dyDescent="0.25">
      <c r="A127" s="2" t="s">
        <v>487</v>
      </c>
      <c r="B127" s="2">
        <f t="shared" si="17"/>
        <v>0</v>
      </c>
      <c r="D127" s="1" t="s">
        <v>0</v>
      </c>
      <c r="E127" s="2" t="s">
        <v>265</v>
      </c>
      <c r="F127" s="2">
        <f t="shared" si="18"/>
        <v>0</v>
      </c>
      <c r="CA127" s="2" t="s">
        <v>1721</v>
      </c>
      <c r="CB127" s="1">
        <f t="shared" si="20"/>
        <v>0</v>
      </c>
    </row>
    <row r="128" spans="1:80" x14ac:dyDescent="0.25">
      <c r="A128" s="2" t="s">
        <v>1589</v>
      </c>
      <c r="B128" s="2">
        <f t="shared" si="17"/>
        <v>0</v>
      </c>
      <c r="D128" s="1" t="s">
        <v>0</v>
      </c>
      <c r="E128" s="2" t="s">
        <v>1124</v>
      </c>
      <c r="F128" s="2">
        <f t="shared" si="18"/>
        <v>0</v>
      </c>
      <c r="CA128" s="2" t="s">
        <v>1955</v>
      </c>
      <c r="CB128" s="1">
        <f t="shared" si="20"/>
        <v>0</v>
      </c>
    </row>
    <row r="129" spans="1:80" x14ac:dyDescent="0.25">
      <c r="A129" s="2" t="s">
        <v>488</v>
      </c>
      <c r="B129" s="2">
        <f t="shared" si="17"/>
        <v>0</v>
      </c>
      <c r="D129" s="1" t="s">
        <v>2</v>
      </c>
      <c r="E129" s="2" t="s">
        <v>266</v>
      </c>
      <c r="F129" s="2">
        <f t="shared" si="18"/>
        <v>0</v>
      </c>
      <c r="CA129" s="2" t="s">
        <v>816</v>
      </c>
      <c r="CB129" s="1">
        <f t="shared" si="20"/>
        <v>0</v>
      </c>
    </row>
    <row r="130" spans="1:80" x14ac:dyDescent="0.25">
      <c r="A130" s="2" t="s">
        <v>498</v>
      </c>
      <c r="B130" s="2">
        <f t="shared" si="17"/>
        <v>0</v>
      </c>
      <c r="D130" s="1" t="s">
        <v>0</v>
      </c>
      <c r="E130" s="2" t="s">
        <v>1102</v>
      </c>
      <c r="F130" s="2">
        <f t="shared" si="18"/>
        <v>0</v>
      </c>
      <c r="CA130" s="2" t="s">
        <v>1722</v>
      </c>
      <c r="CB130" s="1">
        <f t="shared" si="20"/>
        <v>0</v>
      </c>
    </row>
    <row r="131" spans="1:80" x14ac:dyDescent="0.25">
      <c r="A131" s="2" t="s">
        <v>497</v>
      </c>
      <c r="B131" s="2">
        <f t="shared" ref="B131:B132" si="21">IF(A131=A130,1,0)</f>
        <v>0</v>
      </c>
      <c r="D131" s="1" t="s">
        <v>0</v>
      </c>
      <c r="E131" s="2" t="s">
        <v>742</v>
      </c>
      <c r="F131" s="2">
        <f t="shared" ref="F131:F194" si="22">IF(E131=E130,1,0)</f>
        <v>0</v>
      </c>
      <c r="CA131" s="2" t="s">
        <v>517</v>
      </c>
      <c r="CB131" s="1">
        <f t="shared" si="20"/>
        <v>0</v>
      </c>
    </row>
    <row r="132" spans="1:80" x14ac:dyDescent="0.25">
      <c r="A132" s="2" t="s">
        <v>501</v>
      </c>
      <c r="B132" s="2">
        <f t="shared" si="21"/>
        <v>0</v>
      </c>
      <c r="D132" s="1" t="s">
        <v>2</v>
      </c>
      <c r="E132" s="2" t="s">
        <v>1231</v>
      </c>
      <c r="F132" s="2">
        <f t="shared" si="22"/>
        <v>0</v>
      </c>
      <c r="CA132" s="2" t="s">
        <v>1723</v>
      </c>
      <c r="CB132" s="1">
        <f t="shared" si="20"/>
        <v>0</v>
      </c>
    </row>
    <row r="133" spans="1:80" x14ac:dyDescent="0.25">
      <c r="A133" s="2" t="s">
        <v>1590</v>
      </c>
      <c r="B133" s="2">
        <f t="shared" ref="B133:B193" si="23">IF(A133=A132,1,0)</f>
        <v>0</v>
      </c>
      <c r="D133" s="1" t="s">
        <v>0</v>
      </c>
      <c r="E133" s="2" t="s">
        <v>1253</v>
      </c>
      <c r="F133" s="2">
        <f t="shared" si="22"/>
        <v>0</v>
      </c>
      <c r="CA133" s="2" t="s">
        <v>1724</v>
      </c>
      <c r="CB133" s="1">
        <f t="shared" ref="CB133:CB196" si="24">IF(CA133=CA132,1,0)</f>
        <v>0</v>
      </c>
    </row>
    <row r="134" spans="1:80" x14ac:dyDescent="0.25">
      <c r="A134" s="2" t="s">
        <v>503</v>
      </c>
      <c r="B134" s="2">
        <f t="shared" si="23"/>
        <v>0</v>
      </c>
      <c r="D134" s="1" t="s">
        <v>2</v>
      </c>
      <c r="E134" s="2" t="s">
        <v>270</v>
      </c>
      <c r="F134" s="2">
        <f t="shared" si="22"/>
        <v>0</v>
      </c>
      <c r="CA134" s="2" t="s">
        <v>1725</v>
      </c>
      <c r="CB134" s="1">
        <f t="shared" si="24"/>
        <v>0</v>
      </c>
    </row>
    <row r="135" spans="1:80" x14ac:dyDescent="0.25">
      <c r="A135" s="2" t="s">
        <v>818</v>
      </c>
      <c r="B135" s="2">
        <f t="shared" si="23"/>
        <v>0</v>
      </c>
      <c r="D135" s="1" t="s">
        <v>0</v>
      </c>
      <c r="E135" s="2" t="s">
        <v>268</v>
      </c>
      <c r="F135" s="2">
        <f t="shared" si="22"/>
        <v>0</v>
      </c>
      <c r="CA135" s="2" t="s">
        <v>12</v>
      </c>
      <c r="CB135" s="1">
        <f t="shared" si="24"/>
        <v>0</v>
      </c>
    </row>
    <row r="136" spans="1:80" x14ac:dyDescent="0.25">
      <c r="A136" s="2" t="s">
        <v>514</v>
      </c>
      <c r="B136" s="2">
        <f t="shared" si="23"/>
        <v>0</v>
      </c>
      <c r="D136" s="1" t="s">
        <v>2</v>
      </c>
      <c r="E136" s="2" t="s">
        <v>1296</v>
      </c>
      <c r="F136" s="2">
        <f t="shared" si="22"/>
        <v>0</v>
      </c>
      <c r="CA136" s="2" t="s">
        <v>1726</v>
      </c>
      <c r="CB136" s="1">
        <f t="shared" si="24"/>
        <v>0</v>
      </c>
    </row>
    <row r="137" spans="1:80" x14ac:dyDescent="0.25">
      <c r="A137" s="2" t="s">
        <v>819</v>
      </c>
      <c r="B137" s="2">
        <f t="shared" si="23"/>
        <v>0</v>
      </c>
      <c r="D137" s="1" t="s">
        <v>0</v>
      </c>
      <c r="E137" s="2" t="s">
        <v>743</v>
      </c>
      <c r="F137" s="2">
        <f t="shared" si="22"/>
        <v>0</v>
      </c>
      <c r="CA137" s="2" t="s">
        <v>1727</v>
      </c>
      <c r="CB137" s="1">
        <f t="shared" si="24"/>
        <v>0</v>
      </c>
    </row>
    <row r="138" spans="1:80" x14ac:dyDescent="0.25">
      <c r="A138" s="2" t="s">
        <v>1591</v>
      </c>
      <c r="B138" s="2">
        <f t="shared" si="23"/>
        <v>0</v>
      </c>
      <c r="D138" s="1" t="s">
        <v>0</v>
      </c>
      <c r="E138" s="2" t="s">
        <v>744</v>
      </c>
      <c r="F138" s="2">
        <f t="shared" si="22"/>
        <v>0</v>
      </c>
      <c r="CA138" s="2" t="s">
        <v>824</v>
      </c>
      <c r="CB138" s="1">
        <f t="shared" si="24"/>
        <v>0</v>
      </c>
    </row>
    <row r="139" spans="1:80" x14ac:dyDescent="0.25">
      <c r="A139" s="2" t="s">
        <v>511</v>
      </c>
      <c r="B139" s="2">
        <f t="shared" si="23"/>
        <v>0</v>
      </c>
      <c r="D139" s="1" t="s">
        <v>0</v>
      </c>
      <c r="E139" s="2" t="s">
        <v>272</v>
      </c>
      <c r="F139" s="2">
        <f t="shared" si="22"/>
        <v>0</v>
      </c>
      <c r="CA139" s="2" t="s">
        <v>1728</v>
      </c>
      <c r="CB139" s="1">
        <f t="shared" si="24"/>
        <v>0</v>
      </c>
    </row>
    <row r="140" spans="1:80" x14ac:dyDescent="0.25">
      <c r="A140" s="2" t="s">
        <v>820</v>
      </c>
      <c r="B140" s="2">
        <f t="shared" si="23"/>
        <v>0</v>
      </c>
      <c r="D140" s="1" t="s">
        <v>0</v>
      </c>
      <c r="E140" s="2" t="s">
        <v>271</v>
      </c>
      <c r="F140" s="2">
        <f t="shared" si="22"/>
        <v>0</v>
      </c>
      <c r="CA140" s="2" t="s">
        <v>1729</v>
      </c>
      <c r="CB140" s="1">
        <f t="shared" si="24"/>
        <v>0</v>
      </c>
    </row>
    <row r="141" spans="1:80" x14ac:dyDescent="0.25">
      <c r="A141" s="2" t="s">
        <v>1592</v>
      </c>
      <c r="B141" s="2">
        <f t="shared" si="23"/>
        <v>0</v>
      </c>
      <c r="D141" s="1" t="s">
        <v>2</v>
      </c>
      <c r="E141" s="2" t="s">
        <v>1178</v>
      </c>
      <c r="F141" s="2">
        <f t="shared" si="22"/>
        <v>0</v>
      </c>
      <c r="CA141" s="2" t="s">
        <v>530</v>
      </c>
      <c r="CB141" s="1">
        <f t="shared" si="24"/>
        <v>0</v>
      </c>
    </row>
    <row r="142" spans="1:80" x14ac:dyDescent="0.25">
      <c r="A142" s="2" t="s">
        <v>519</v>
      </c>
      <c r="B142" s="2">
        <f t="shared" si="23"/>
        <v>0</v>
      </c>
      <c r="D142" s="1" t="s">
        <v>0</v>
      </c>
      <c r="E142" s="2" t="s">
        <v>1501</v>
      </c>
      <c r="F142" s="2">
        <f t="shared" si="22"/>
        <v>0</v>
      </c>
      <c r="CA142" s="2" t="s">
        <v>1730</v>
      </c>
      <c r="CB142" s="1">
        <f t="shared" si="24"/>
        <v>0</v>
      </c>
    </row>
    <row r="143" spans="1:80" x14ac:dyDescent="0.25">
      <c r="A143" s="2" t="s">
        <v>1593</v>
      </c>
      <c r="B143" s="2">
        <f t="shared" si="23"/>
        <v>0</v>
      </c>
      <c r="D143" s="1" t="s">
        <v>0</v>
      </c>
      <c r="E143" s="2" t="s">
        <v>1417</v>
      </c>
      <c r="F143" s="2">
        <f t="shared" si="22"/>
        <v>0</v>
      </c>
      <c r="CA143" s="2" t="s">
        <v>1731</v>
      </c>
      <c r="CB143" s="1">
        <f t="shared" si="24"/>
        <v>0</v>
      </c>
    </row>
    <row r="144" spans="1:80" x14ac:dyDescent="0.25">
      <c r="A144" s="2" t="s">
        <v>817</v>
      </c>
      <c r="B144" s="2">
        <f t="shared" si="23"/>
        <v>0</v>
      </c>
      <c r="D144" s="1" t="s">
        <v>2</v>
      </c>
      <c r="E144" s="2" t="s">
        <v>1240</v>
      </c>
      <c r="F144" s="2">
        <f t="shared" si="22"/>
        <v>0</v>
      </c>
      <c r="CA144" s="2" t="s">
        <v>1732</v>
      </c>
      <c r="CB144" s="1">
        <f t="shared" si="24"/>
        <v>0</v>
      </c>
    </row>
    <row r="145" spans="1:80" x14ac:dyDescent="0.25">
      <c r="A145" s="2" t="s">
        <v>523</v>
      </c>
      <c r="B145" s="2">
        <f t="shared" si="23"/>
        <v>0</v>
      </c>
      <c r="D145" s="1" t="s">
        <v>2</v>
      </c>
      <c r="E145" s="2" t="s">
        <v>274</v>
      </c>
      <c r="F145" s="2">
        <f t="shared" si="22"/>
        <v>0</v>
      </c>
      <c r="CA145" s="2" t="s">
        <v>532</v>
      </c>
      <c r="CB145" s="1">
        <f t="shared" si="24"/>
        <v>0</v>
      </c>
    </row>
    <row r="146" spans="1:80" x14ac:dyDescent="0.25">
      <c r="A146" s="2" t="s">
        <v>1594</v>
      </c>
      <c r="B146" s="2">
        <f t="shared" si="23"/>
        <v>0</v>
      </c>
      <c r="D146" s="1" t="s">
        <v>0</v>
      </c>
      <c r="E146" s="2" t="s">
        <v>280</v>
      </c>
      <c r="F146" s="2">
        <f t="shared" si="22"/>
        <v>0</v>
      </c>
      <c r="CA146" s="2" t="s">
        <v>533</v>
      </c>
      <c r="CB146" s="1">
        <f t="shared" si="24"/>
        <v>0</v>
      </c>
    </row>
    <row r="147" spans="1:80" x14ac:dyDescent="0.25">
      <c r="A147" s="2" t="s">
        <v>822</v>
      </c>
      <c r="B147" s="2">
        <f t="shared" si="23"/>
        <v>0</v>
      </c>
      <c r="D147" s="1" t="s">
        <v>0</v>
      </c>
      <c r="E147" s="2" t="s">
        <v>1547</v>
      </c>
      <c r="F147" s="2">
        <f t="shared" si="22"/>
        <v>0</v>
      </c>
      <c r="CA147" s="2" t="s">
        <v>534</v>
      </c>
      <c r="CB147" s="1">
        <f t="shared" si="24"/>
        <v>0</v>
      </c>
    </row>
    <row r="148" spans="1:80" x14ac:dyDescent="0.25">
      <c r="A148" s="2" t="s">
        <v>531</v>
      </c>
      <c r="B148" s="2">
        <f t="shared" si="23"/>
        <v>0</v>
      </c>
      <c r="D148" s="1" t="s">
        <v>2</v>
      </c>
      <c r="E148" s="2" t="s">
        <v>1049</v>
      </c>
      <c r="F148" s="2">
        <f t="shared" si="22"/>
        <v>0</v>
      </c>
      <c r="CA148" s="2" t="s">
        <v>536</v>
      </c>
      <c r="CB148" s="1">
        <f t="shared" si="24"/>
        <v>0</v>
      </c>
    </row>
    <row r="149" spans="1:80" x14ac:dyDescent="0.25">
      <c r="A149" s="2" t="s">
        <v>1595</v>
      </c>
      <c r="B149" s="2">
        <f t="shared" si="23"/>
        <v>0</v>
      </c>
      <c r="D149" s="1" t="s">
        <v>0</v>
      </c>
      <c r="E149" s="2" t="s">
        <v>1063</v>
      </c>
      <c r="F149" s="2">
        <f t="shared" si="22"/>
        <v>0</v>
      </c>
      <c r="CA149" s="2" t="s">
        <v>1733</v>
      </c>
      <c r="CB149" s="1">
        <f t="shared" si="24"/>
        <v>0</v>
      </c>
    </row>
    <row r="150" spans="1:80" x14ac:dyDescent="0.25">
      <c r="A150" s="2" t="s">
        <v>942</v>
      </c>
      <c r="B150" s="2">
        <f t="shared" si="23"/>
        <v>0</v>
      </c>
      <c r="D150" s="1" t="s">
        <v>2</v>
      </c>
      <c r="E150" s="2" t="s">
        <v>1183</v>
      </c>
      <c r="F150" s="2">
        <f t="shared" si="22"/>
        <v>0</v>
      </c>
      <c r="CA150" s="2" t="s">
        <v>1734</v>
      </c>
      <c r="CB150" s="1">
        <f t="shared" si="24"/>
        <v>0</v>
      </c>
    </row>
    <row r="151" spans="1:80" x14ac:dyDescent="0.25">
      <c r="A151" s="2" t="s">
        <v>550</v>
      </c>
      <c r="B151" s="2">
        <f t="shared" si="23"/>
        <v>0</v>
      </c>
      <c r="D151" s="1" t="s">
        <v>0</v>
      </c>
      <c r="E151" s="2" t="s">
        <v>276</v>
      </c>
      <c r="F151" s="2">
        <f t="shared" si="22"/>
        <v>0</v>
      </c>
      <c r="CA151" s="2" t="s">
        <v>538</v>
      </c>
      <c r="CB151" s="1">
        <f t="shared" si="24"/>
        <v>0</v>
      </c>
    </row>
    <row r="152" spans="1:80" x14ac:dyDescent="0.25">
      <c r="A152" s="2" t="s">
        <v>831</v>
      </c>
      <c r="B152" s="2">
        <f t="shared" si="23"/>
        <v>0</v>
      </c>
      <c r="D152" s="1" t="s">
        <v>0</v>
      </c>
      <c r="E152" s="2" t="s">
        <v>277</v>
      </c>
      <c r="F152" s="2">
        <f t="shared" si="22"/>
        <v>0</v>
      </c>
      <c r="CA152" s="2" t="s">
        <v>1735</v>
      </c>
      <c r="CB152" s="1">
        <f t="shared" si="24"/>
        <v>0</v>
      </c>
    </row>
    <row r="153" spans="1:80" x14ac:dyDescent="0.25">
      <c r="A153" s="2" t="s">
        <v>549</v>
      </c>
      <c r="B153" s="2">
        <f t="shared" si="23"/>
        <v>0</v>
      </c>
      <c r="D153" s="1" t="s">
        <v>2</v>
      </c>
      <c r="E153" s="2" t="s">
        <v>278</v>
      </c>
      <c r="F153" s="2">
        <f t="shared" si="22"/>
        <v>0</v>
      </c>
      <c r="CA153" s="2" t="s">
        <v>1736</v>
      </c>
      <c r="CB153" s="1">
        <f t="shared" si="24"/>
        <v>0</v>
      </c>
    </row>
    <row r="154" spans="1:80" x14ac:dyDescent="0.25">
      <c r="A154" s="2" t="s">
        <v>832</v>
      </c>
      <c r="B154" s="2">
        <f t="shared" si="23"/>
        <v>0</v>
      </c>
      <c r="D154" s="1" t="s">
        <v>2</v>
      </c>
      <c r="E154" s="2" t="s">
        <v>1434</v>
      </c>
      <c r="F154" s="2">
        <f t="shared" si="22"/>
        <v>0</v>
      </c>
      <c r="CA154" s="2" t="s">
        <v>540</v>
      </c>
      <c r="CB154" s="1">
        <f t="shared" si="24"/>
        <v>0</v>
      </c>
    </row>
    <row r="155" spans="1:80" x14ac:dyDescent="0.25">
      <c r="A155" s="2" t="s">
        <v>552</v>
      </c>
      <c r="B155" s="2">
        <f t="shared" si="23"/>
        <v>0</v>
      </c>
      <c r="D155" s="1" t="s">
        <v>0</v>
      </c>
      <c r="E155" s="2" t="s">
        <v>267</v>
      </c>
      <c r="F155" s="2">
        <f t="shared" si="22"/>
        <v>0</v>
      </c>
      <c r="CA155" s="2" t="s">
        <v>1737</v>
      </c>
      <c r="CB155" s="1">
        <f t="shared" si="24"/>
        <v>0</v>
      </c>
    </row>
    <row r="156" spans="1:80" x14ac:dyDescent="0.25">
      <c r="A156" s="2" t="s">
        <v>555</v>
      </c>
      <c r="B156" s="2">
        <f t="shared" si="23"/>
        <v>0</v>
      </c>
      <c r="D156" s="1" t="s">
        <v>2</v>
      </c>
      <c r="E156" s="2" t="s">
        <v>1285</v>
      </c>
      <c r="F156" s="2">
        <f t="shared" si="22"/>
        <v>0</v>
      </c>
      <c r="CA156" s="2" t="s">
        <v>1738</v>
      </c>
      <c r="CB156" s="1">
        <f t="shared" si="24"/>
        <v>0</v>
      </c>
    </row>
    <row r="157" spans="1:80" x14ac:dyDescent="0.25">
      <c r="A157" s="2" t="s">
        <v>1596</v>
      </c>
      <c r="B157" s="2">
        <f t="shared" si="23"/>
        <v>0</v>
      </c>
      <c r="D157" s="1" t="s">
        <v>0</v>
      </c>
      <c r="E157" s="2" t="s">
        <v>746</v>
      </c>
      <c r="F157" s="2">
        <f t="shared" si="22"/>
        <v>0</v>
      </c>
      <c r="CA157" s="2" t="s">
        <v>1739</v>
      </c>
      <c r="CB157" s="1">
        <f t="shared" si="24"/>
        <v>0</v>
      </c>
    </row>
    <row r="158" spans="1:80" x14ac:dyDescent="0.25">
      <c r="A158" s="2" t="s">
        <v>845</v>
      </c>
      <c r="B158" s="2">
        <f t="shared" si="23"/>
        <v>0</v>
      </c>
      <c r="D158" s="1" t="s">
        <v>0</v>
      </c>
      <c r="E158" s="2" t="s">
        <v>281</v>
      </c>
      <c r="F158" s="2">
        <f t="shared" si="22"/>
        <v>0</v>
      </c>
      <c r="CA158" s="2" t="s">
        <v>1740</v>
      </c>
      <c r="CB158" s="1">
        <f t="shared" si="24"/>
        <v>0</v>
      </c>
    </row>
    <row r="159" spans="1:80" x14ac:dyDescent="0.25">
      <c r="A159" s="2" t="s">
        <v>843</v>
      </c>
      <c r="B159" s="2">
        <f t="shared" si="23"/>
        <v>0</v>
      </c>
      <c r="D159" s="1" t="s">
        <v>0</v>
      </c>
      <c r="E159" s="2" t="s">
        <v>748</v>
      </c>
      <c r="F159" s="2">
        <f t="shared" si="22"/>
        <v>0</v>
      </c>
      <c r="CA159" s="2" t="s">
        <v>969</v>
      </c>
      <c r="CB159" s="1">
        <f t="shared" si="24"/>
        <v>0</v>
      </c>
    </row>
    <row r="160" spans="1:80" x14ac:dyDescent="0.25">
      <c r="A160" s="2" t="s">
        <v>573</v>
      </c>
      <c r="B160" s="2">
        <f t="shared" si="23"/>
        <v>0</v>
      </c>
      <c r="D160" s="1" t="s">
        <v>2</v>
      </c>
      <c r="E160" s="2" t="s">
        <v>284</v>
      </c>
      <c r="F160" s="2">
        <f t="shared" si="22"/>
        <v>0</v>
      </c>
      <c r="CA160" s="2" t="s">
        <v>1741</v>
      </c>
      <c r="CB160" s="1">
        <f t="shared" si="24"/>
        <v>0</v>
      </c>
    </row>
    <row r="161" spans="1:80" x14ac:dyDescent="0.25">
      <c r="A161" s="2" t="s">
        <v>1160</v>
      </c>
      <c r="B161" s="2">
        <f t="shared" si="23"/>
        <v>0</v>
      </c>
      <c r="D161" s="1" t="s">
        <v>2</v>
      </c>
      <c r="E161" s="2" t="s">
        <v>1193</v>
      </c>
      <c r="F161" s="2">
        <f t="shared" si="22"/>
        <v>0</v>
      </c>
      <c r="CA161" s="2" t="s">
        <v>1742</v>
      </c>
      <c r="CB161" s="1">
        <f t="shared" si="24"/>
        <v>0</v>
      </c>
    </row>
    <row r="162" spans="1:80" x14ac:dyDescent="0.25">
      <c r="A162" s="2" t="s">
        <v>575</v>
      </c>
      <c r="B162" s="2">
        <f t="shared" si="23"/>
        <v>0</v>
      </c>
      <c r="D162" s="1" t="s">
        <v>2</v>
      </c>
      <c r="E162" s="2" t="s">
        <v>1145</v>
      </c>
      <c r="F162" s="2">
        <f t="shared" si="22"/>
        <v>0</v>
      </c>
      <c r="CA162" s="2" t="s">
        <v>1743</v>
      </c>
      <c r="CB162" s="1">
        <f t="shared" si="24"/>
        <v>0</v>
      </c>
    </row>
    <row r="163" spans="1:80" x14ac:dyDescent="0.25">
      <c r="A163" s="2" t="s">
        <v>581</v>
      </c>
      <c r="B163" s="2">
        <f t="shared" si="23"/>
        <v>0</v>
      </c>
      <c r="D163" s="1" t="s">
        <v>2</v>
      </c>
      <c r="E163" s="2" t="s">
        <v>282</v>
      </c>
      <c r="F163" s="2">
        <f t="shared" si="22"/>
        <v>0</v>
      </c>
      <c r="CA163" s="2" t="s">
        <v>1744</v>
      </c>
      <c r="CB163" s="1">
        <f t="shared" si="24"/>
        <v>0</v>
      </c>
    </row>
    <row r="164" spans="1:80" x14ac:dyDescent="0.25">
      <c r="A164" s="2" t="s">
        <v>595</v>
      </c>
      <c r="B164" s="2">
        <f t="shared" si="23"/>
        <v>0</v>
      </c>
      <c r="D164" s="1" t="s">
        <v>0</v>
      </c>
      <c r="E164" s="2" t="s">
        <v>1169</v>
      </c>
      <c r="F164" s="2">
        <f t="shared" si="22"/>
        <v>0</v>
      </c>
      <c r="CA164" s="2" t="s">
        <v>1745</v>
      </c>
      <c r="CB164" s="1">
        <f t="shared" si="24"/>
        <v>0</v>
      </c>
    </row>
    <row r="165" spans="1:80" x14ac:dyDescent="0.25">
      <c r="A165" s="2" t="s">
        <v>1597</v>
      </c>
      <c r="B165" s="2">
        <f t="shared" si="23"/>
        <v>0</v>
      </c>
      <c r="D165" s="1" t="s">
        <v>2</v>
      </c>
      <c r="E165" s="2" t="s">
        <v>285</v>
      </c>
      <c r="F165" s="2">
        <f t="shared" si="22"/>
        <v>0</v>
      </c>
      <c r="CA165" s="2" t="s">
        <v>1746</v>
      </c>
      <c r="CB165" s="1">
        <f t="shared" si="24"/>
        <v>0</v>
      </c>
    </row>
    <row r="166" spans="1:80" x14ac:dyDescent="0.25">
      <c r="A166" s="2" t="s">
        <v>599</v>
      </c>
      <c r="B166" s="2">
        <f t="shared" si="23"/>
        <v>0</v>
      </c>
      <c r="D166" s="1" t="s">
        <v>2</v>
      </c>
      <c r="E166" s="2" t="s">
        <v>1278</v>
      </c>
      <c r="F166" s="2">
        <f t="shared" si="22"/>
        <v>0</v>
      </c>
      <c r="CA166" s="2" t="s">
        <v>1747</v>
      </c>
      <c r="CB166" s="1">
        <f t="shared" si="24"/>
        <v>0</v>
      </c>
    </row>
    <row r="167" spans="1:80" x14ac:dyDescent="0.25">
      <c r="A167" s="2" t="s">
        <v>600</v>
      </c>
      <c r="B167" s="2">
        <f t="shared" si="23"/>
        <v>0</v>
      </c>
      <c r="D167" s="1" t="s">
        <v>2</v>
      </c>
      <c r="E167" s="2" t="s">
        <v>1288</v>
      </c>
      <c r="F167" s="2">
        <f t="shared" si="22"/>
        <v>0</v>
      </c>
      <c r="CA167" s="2" t="s">
        <v>1748</v>
      </c>
      <c r="CB167" s="1">
        <f t="shared" si="24"/>
        <v>0</v>
      </c>
    </row>
    <row r="168" spans="1:80" x14ac:dyDescent="0.25">
      <c r="A168" s="2" t="s">
        <v>861</v>
      </c>
      <c r="B168" s="2">
        <f t="shared" si="23"/>
        <v>0</v>
      </c>
      <c r="D168" s="1" t="s">
        <v>0</v>
      </c>
      <c r="E168" s="2" t="s">
        <v>283</v>
      </c>
      <c r="F168" s="2">
        <f t="shared" si="22"/>
        <v>0</v>
      </c>
      <c r="CA168" s="2" t="s">
        <v>1749</v>
      </c>
      <c r="CB168" s="1">
        <f t="shared" si="24"/>
        <v>0</v>
      </c>
    </row>
    <row r="169" spans="1:80" x14ac:dyDescent="0.25">
      <c r="A169" s="2" t="s">
        <v>605</v>
      </c>
      <c r="B169" s="2">
        <f t="shared" si="23"/>
        <v>0</v>
      </c>
      <c r="D169" s="1" t="s">
        <v>2</v>
      </c>
      <c r="E169" s="2" t="s">
        <v>1073</v>
      </c>
      <c r="F169" s="2">
        <f t="shared" si="22"/>
        <v>0</v>
      </c>
      <c r="CA169" s="2" t="s">
        <v>1750</v>
      </c>
      <c r="CB169" s="1">
        <f t="shared" si="24"/>
        <v>0</v>
      </c>
    </row>
    <row r="170" spans="1:80" x14ac:dyDescent="0.25">
      <c r="A170" s="2" t="s">
        <v>610</v>
      </c>
      <c r="B170" s="2">
        <f t="shared" si="23"/>
        <v>0</v>
      </c>
      <c r="D170" s="1" t="s">
        <v>2</v>
      </c>
      <c r="E170" s="2" t="s">
        <v>1503</v>
      </c>
      <c r="F170" s="2">
        <f t="shared" si="22"/>
        <v>0</v>
      </c>
      <c r="CA170" s="2" t="s">
        <v>560</v>
      </c>
      <c r="CB170" s="1">
        <f t="shared" si="24"/>
        <v>0</v>
      </c>
    </row>
    <row r="171" spans="1:80" x14ac:dyDescent="0.25">
      <c r="A171" s="2" t="s">
        <v>615</v>
      </c>
      <c r="B171" s="2">
        <f t="shared" si="23"/>
        <v>0</v>
      </c>
      <c r="D171" s="1" t="s">
        <v>2</v>
      </c>
      <c r="E171" s="2" t="s">
        <v>1474</v>
      </c>
      <c r="F171" s="2">
        <f t="shared" si="22"/>
        <v>0</v>
      </c>
      <c r="CA171" s="2" t="s">
        <v>563</v>
      </c>
      <c r="CB171" s="1">
        <f t="shared" si="24"/>
        <v>0</v>
      </c>
    </row>
    <row r="172" spans="1:80" x14ac:dyDescent="0.25">
      <c r="A172" s="2" t="s">
        <v>1598</v>
      </c>
      <c r="B172" s="2">
        <f t="shared" si="23"/>
        <v>0</v>
      </c>
      <c r="D172" s="1" t="s">
        <v>2</v>
      </c>
      <c r="E172" s="2" t="s">
        <v>1166</v>
      </c>
      <c r="F172" s="2">
        <f t="shared" si="22"/>
        <v>0</v>
      </c>
      <c r="CA172" s="2" t="s">
        <v>565</v>
      </c>
      <c r="CB172" s="1">
        <f t="shared" si="24"/>
        <v>0</v>
      </c>
    </row>
    <row r="173" spans="1:80" x14ac:dyDescent="0.25">
      <c r="A173" s="2" t="s">
        <v>1027</v>
      </c>
      <c r="B173" s="2">
        <f t="shared" si="23"/>
        <v>0</v>
      </c>
      <c r="D173" s="1" t="s">
        <v>0</v>
      </c>
      <c r="E173" s="2" t="s">
        <v>1283</v>
      </c>
      <c r="F173" s="2">
        <f t="shared" si="22"/>
        <v>0</v>
      </c>
      <c r="CA173" s="2" t="s">
        <v>844</v>
      </c>
      <c r="CB173" s="1">
        <f t="shared" si="24"/>
        <v>0</v>
      </c>
    </row>
    <row r="174" spans="1:80" x14ac:dyDescent="0.25">
      <c r="A174" s="2" t="s">
        <v>612</v>
      </c>
      <c r="B174" s="2">
        <f t="shared" si="23"/>
        <v>0</v>
      </c>
      <c r="D174" s="1" t="s">
        <v>2</v>
      </c>
      <c r="E174" s="2" t="s">
        <v>1472</v>
      </c>
      <c r="F174" s="2">
        <f t="shared" si="22"/>
        <v>0</v>
      </c>
      <c r="CA174" s="2" t="s">
        <v>567</v>
      </c>
      <c r="CB174" s="1">
        <f t="shared" si="24"/>
        <v>0</v>
      </c>
    </row>
    <row r="175" spans="1:80" x14ac:dyDescent="0.25">
      <c r="A175" s="2" t="s">
        <v>620</v>
      </c>
      <c r="B175" s="2">
        <f t="shared" si="23"/>
        <v>0</v>
      </c>
      <c r="D175" s="1" t="s">
        <v>2</v>
      </c>
      <c r="E175" s="2" t="s">
        <v>1483</v>
      </c>
      <c r="F175" s="2">
        <f t="shared" si="22"/>
        <v>0</v>
      </c>
      <c r="CA175" s="2" t="s">
        <v>150</v>
      </c>
      <c r="CB175" s="1">
        <f t="shared" si="24"/>
        <v>0</v>
      </c>
    </row>
    <row r="176" spans="1:80" x14ac:dyDescent="0.25">
      <c r="A176" s="2" t="s">
        <v>1599</v>
      </c>
      <c r="B176" s="2">
        <f t="shared" si="23"/>
        <v>0</v>
      </c>
      <c r="D176" s="1" t="s">
        <v>0</v>
      </c>
      <c r="E176" s="2" t="s">
        <v>1460</v>
      </c>
      <c r="F176" s="2">
        <f t="shared" si="22"/>
        <v>0</v>
      </c>
      <c r="CA176" s="2" t="s">
        <v>569</v>
      </c>
      <c r="CB176" s="1">
        <f t="shared" si="24"/>
        <v>0</v>
      </c>
    </row>
    <row r="177" spans="1:80" x14ac:dyDescent="0.25">
      <c r="A177" s="2" t="s">
        <v>1034</v>
      </c>
      <c r="B177" s="2">
        <f t="shared" si="23"/>
        <v>0</v>
      </c>
      <c r="D177" s="1" t="s">
        <v>2</v>
      </c>
      <c r="E177" s="2" t="s">
        <v>953</v>
      </c>
      <c r="F177" s="2">
        <f t="shared" si="22"/>
        <v>0</v>
      </c>
      <c r="CA177" s="2" t="s">
        <v>1751</v>
      </c>
      <c r="CB177" s="1">
        <f t="shared" si="24"/>
        <v>0</v>
      </c>
    </row>
    <row r="178" spans="1:80" x14ac:dyDescent="0.25">
      <c r="A178" s="2" t="s">
        <v>872</v>
      </c>
      <c r="B178" s="2">
        <f t="shared" si="23"/>
        <v>0</v>
      </c>
      <c r="D178" s="1" t="s">
        <v>0</v>
      </c>
      <c r="E178" s="2" t="s">
        <v>1203</v>
      </c>
      <c r="F178" s="2">
        <f t="shared" si="22"/>
        <v>0</v>
      </c>
      <c r="CA178" s="2" t="s">
        <v>1752</v>
      </c>
      <c r="CB178" s="1">
        <f t="shared" si="24"/>
        <v>0</v>
      </c>
    </row>
    <row r="179" spans="1:80" x14ac:dyDescent="0.25">
      <c r="A179" s="2" t="s">
        <v>873</v>
      </c>
      <c r="B179" s="2">
        <f t="shared" si="23"/>
        <v>0</v>
      </c>
      <c r="D179" s="1" t="s">
        <v>2</v>
      </c>
      <c r="E179" s="2" t="s">
        <v>1337</v>
      </c>
      <c r="F179" s="2">
        <f t="shared" si="22"/>
        <v>0</v>
      </c>
      <c r="CA179" s="2" t="s">
        <v>1753</v>
      </c>
      <c r="CB179" s="1">
        <f t="shared" si="24"/>
        <v>0</v>
      </c>
    </row>
    <row r="180" spans="1:80" x14ac:dyDescent="0.25">
      <c r="A180" s="2" t="s">
        <v>623</v>
      </c>
      <c r="B180" s="2">
        <f t="shared" si="23"/>
        <v>0</v>
      </c>
      <c r="D180" s="1" t="s">
        <v>0</v>
      </c>
      <c r="E180" s="2" t="s">
        <v>293</v>
      </c>
      <c r="F180" s="2">
        <f t="shared" si="22"/>
        <v>0</v>
      </c>
      <c r="CA180" s="2" t="s">
        <v>1754</v>
      </c>
      <c r="CB180" s="1">
        <f t="shared" si="24"/>
        <v>0</v>
      </c>
    </row>
    <row r="181" spans="1:80" x14ac:dyDescent="0.25">
      <c r="A181" s="2" t="s">
        <v>625</v>
      </c>
      <c r="B181" s="2">
        <f t="shared" si="23"/>
        <v>0</v>
      </c>
      <c r="D181" s="1" t="s">
        <v>0</v>
      </c>
      <c r="E181" s="2" t="s">
        <v>1455</v>
      </c>
      <c r="F181" s="2">
        <f t="shared" si="22"/>
        <v>0</v>
      </c>
      <c r="CA181" s="2" t="s">
        <v>1755</v>
      </c>
      <c r="CB181" s="1">
        <f t="shared" si="24"/>
        <v>0</v>
      </c>
    </row>
    <row r="182" spans="1:80" x14ac:dyDescent="0.25">
      <c r="A182" s="2" t="s">
        <v>621</v>
      </c>
      <c r="B182" s="2">
        <f t="shared" si="23"/>
        <v>0</v>
      </c>
      <c r="D182" s="1" t="s">
        <v>0</v>
      </c>
      <c r="E182" s="2" t="s">
        <v>1302</v>
      </c>
      <c r="F182" s="2">
        <f t="shared" si="22"/>
        <v>0</v>
      </c>
      <c r="CA182" s="2" t="s">
        <v>580</v>
      </c>
      <c r="CB182" s="1">
        <f t="shared" si="24"/>
        <v>0</v>
      </c>
    </row>
    <row r="183" spans="1:80" x14ac:dyDescent="0.25">
      <c r="A183" s="2" t="s">
        <v>962</v>
      </c>
      <c r="B183" s="2">
        <f t="shared" si="23"/>
        <v>0</v>
      </c>
      <c r="D183" s="1" t="s">
        <v>2</v>
      </c>
      <c r="E183" s="2" t="s">
        <v>1200</v>
      </c>
      <c r="F183" s="2">
        <f t="shared" si="22"/>
        <v>0</v>
      </c>
      <c r="CA183" s="2" t="s">
        <v>1756</v>
      </c>
      <c r="CB183" s="1">
        <f t="shared" si="24"/>
        <v>0</v>
      </c>
    </row>
    <row r="184" spans="1:80" x14ac:dyDescent="0.25">
      <c r="A184" s="2" t="s">
        <v>1600</v>
      </c>
      <c r="B184" s="2">
        <f t="shared" si="23"/>
        <v>0</v>
      </c>
      <c r="D184" s="1" t="s">
        <v>2</v>
      </c>
      <c r="E184" s="2" t="s">
        <v>1229</v>
      </c>
      <c r="F184" s="2">
        <f t="shared" si="22"/>
        <v>0</v>
      </c>
      <c r="CA184" s="2" t="s">
        <v>1757</v>
      </c>
      <c r="CB184" s="1">
        <f t="shared" si="24"/>
        <v>0</v>
      </c>
    </row>
    <row r="185" spans="1:80" x14ac:dyDescent="0.25">
      <c r="A185" s="2" t="s">
        <v>635</v>
      </c>
      <c r="B185" s="2">
        <f t="shared" si="23"/>
        <v>0</v>
      </c>
      <c r="D185" s="1" t="s">
        <v>0</v>
      </c>
      <c r="E185" s="2" t="s">
        <v>1485</v>
      </c>
      <c r="F185" s="2">
        <f t="shared" si="22"/>
        <v>0</v>
      </c>
      <c r="CA185" s="2" t="s">
        <v>854</v>
      </c>
      <c r="CB185" s="1">
        <f t="shared" si="24"/>
        <v>0</v>
      </c>
    </row>
    <row r="186" spans="1:80" x14ac:dyDescent="0.25">
      <c r="A186" s="2" t="s">
        <v>642</v>
      </c>
      <c r="B186" s="2">
        <f t="shared" si="23"/>
        <v>0</v>
      </c>
      <c r="D186" s="1" t="s">
        <v>0</v>
      </c>
      <c r="E186" s="2" t="s">
        <v>294</v>
      </c>
      <c r="F186" s="2">
        <f t="shared" si="22"/>
        <v>0</v>
      </c>
      <c r="CA186" s="2" t="s">
        <v>583</v>
      </c>
      <c r="CB186" s="1">
        <f t="shared" si="24"/>
        <v>0</v>
      </c>
    </row>
    <row r="187" spans="1:80" x14ac:dyDescent="0.25">
      <c r="A187" s="2" t="s">
        <v>884</v>
      </c>
      <c r="B187" s="2">
        <f t="shared" si="23"/>
        <v>0</v>
      </c>
      <c r="D187" s="1" t="s">
        <v>0</v>
      </c>
      <c r="E187" s="2" t="s">
        <v>999</v>
      </c>
      <c r="F187" s="2">
        <f t="shared" si="22"/>
        <v>0</v>
      </c>
      <c r="CA187" s="2" t="s">
        <v>1758</v>
      </c>
      <c r="CB187" s="1">
        <f t="shared" si="24"/>
        <v>0</v>
      </c>
    </row>
    <row r="188" spans="1:80" x14ac:dyDescent="0.25">
      <c r="A188" s="2" t="s">
        <v>656</v>
      </c>
      <c r="B188" s="2">
        <f t="shared" si="23"/>
        <v>0</v>
      </c>
      <c r="D188" s="1" t="s">
        <v>2</v>
      </c>
      <c r="E188" s="2" t="s">
        <v>297</v>
      </c>
      <c r="F188" s="2">
        <f t="shared" si="22"/>
        <v>0</v>
      </c>
      <c r="CA188" s="2" t="s">
        <v>1759</v>
      </c>
      <c r="CB188" s="1">
        <f t="shared" si="24"/>
        <v>0</v>
      </c>
    </row>
    <row r="189" spans="1:80" x14ac:dyDescent="0.25">
      <c r="A189" s="2" t="s">
        <v>658</v>
      </c>
      <c r="B189" s="2">
        <f t="shared" si="23"/>
        <v>0</v>
      </c>
      <c r="D189" s="1" t="s">
        <v>2</v>
      </c>
      <c r="E189" s="2" t="s">
        <v>1258</v>
      </c>
      <c r="F189" s="2">
        <f t="shared" si="22"/>
        <v>0</v>
      </c>
      <c r="CA189" s="2" t="s">
        <v>1760</v>
      </c>
      <c r="CB189" s="1">
        <f t="shared" si="24"/>
        <v>0</v>
      </c>
    </row>
    <row r="190" spans="1:80" x14ac:dyDescent="0.25">
      <c r="A190" s="2" t="s">
        <v>664</v>
      </c>
      <c r="B190" s="2">
        <f t="shared" si="23"/>
        <v>0</v>
      </c>
      <c r="D190" s="1" t="s">
        <v>0</v>
      </c>
      <c r="E190" s="2" t="s">
        <v>296</v>
      </c>
      <c r="F190" s="2">
        <f t="shared" si="22"/>
        <v>0</v>
      </c>
      <c r="CA190" s="2" t="s">
        <v>1761</v>
      </c>
      <c r="CB190" s="1">
        <f t="shared" si="24"/>
        <v>0</v>
      </c>
    </row>
    <row r="191" spans="1:80" x14ac:dyDescent="0.25">
      <c r="A191" s="2" t="s">
        <v>887</v>
      </c>
      <c r="B191" s="2">
        <f t="shared" si="23"/>
        <v>0</v>
      </c>
      <c r="D191" s="1" t="s">
        <v>0</v>
      </c>
      <c r="E191" s="2" t="s">
        <v>1246</v>
      </c>
      <c r="F191" s="2">
        <f t="shared" si="22"/>
        <v>0</v>
      </c>
      <c r="CA191" s="2" t="s">
        <v>858</v>
      </c>
      <c r="CB191" s="1">
        <f t="shared" si="24"/>
        <v>0</v>
      </c>
    </row>
    <row r="192" spans="1:80" x14ac:dyDescent="0.25">
      <c r="A192" s="2" t="s">
        <v>1116</v>
      </c>
      <c r="B192" s="2">
        <f t="shared" si="23"/>
        <v>0</v>
      </c>
      <c r="D192" s="1" t="s">
        <v>0</v>
      </c>
      <c r="E192" s="2" t="s">
        <v>1267</v>
      </c>
      <c r="F192" s="2">
        <f t="shared" si="22"/>
        <v>0</v>
      </c>
      <c r="CA192" s="2" t="s">
        <v>603</v>
      </c>
      <c r="CB192" s="1">
        <f t="shared" si="24"/>
        <v>0</v>
      </c>
    </row>
    <row r="193" spans="1:80" x14ac:dyDescent="0.25">
      <c r="A193" s="2" t="s">
        <v>888</v>
      </c>
      <c r="B193" s="2">
        <f t="shared" si="23"/>
        <v>0</v>
      </c>
      <c r="D193" s="1" t="s">
        <v>0</v>
      </c>
      <c r="E193" s="2" t="s">
        <v>298</v>
      </c>
      <c r="F193" s="2">
        <f t="shared" si="22"/>
        <v>0</v>
      </c>
      <c r="CA193" s="2" t="s">
        <v>1762</v>
      </c>
      <c r="CB193" s="1">
        <f t="shared" si="24"/>
        <v>0</v>
      </c>
    </row>
    <row r="194" spans="1:80" x14ac:dyDescent="0.25">
      <c r="A194" s="2" t="s">
        <v>670</v>
      </c>
      <c r="B194" s="2">
        <f t="shared" ref="B194:B206" si="25">IF(A194=A193,1,0)</f>
        <v>0</v>
      </c>
      <c r="D194" s="1" t="s">
        <v>2</v>
      </c>
      <c r="E194" s="2" t="s">
        <v>1262</v>
      </c>
      <c r="F194" s="2">
        <f t="shared" si="22"/>
        <v>0</v>
      </c>
      <c r="CA194" s="2" t="s">
        <v>1763</v>
      </c>
      <c r="CB194" s="1">
        <f t="shared" si="24"/>
        <v>0</v>
      </c>
    </row>
    <row r="195" spans="1:80" x14ac:dyDescent="0.25">
      <c r="A195" s="2" t="s">
        <v>1601</v>
      </c>
      <c r="B195" s="2">
        <f t="shared" si="25"/>
        <v>0</v>
      </c>
      <c r="D195" s="1" t="s">
        <v>0</v>
      </c>
      <c r="E195" s="2" t="s">
        <v>1206</v>
      </c>
      <c r="F195" s="2">
        <f t="shared" ref="F195:F258" si="26">IF(E195=E194,1,0)</f>
        <v>0</v>
      </c>
      <c r="CA195" s="2" t="s">
        <v>1764</v>
      </c>
      <c r="CB195" s="1">
        <f t="shared" si="24"/>
        <v>0</v>
      </c>
    </row>
    <row r="196" spans="1:80" x14ac:dyDescent="0.25">
      <c r="A196" s="2" t="s">
        <v>889</v>
      </c>
      <c r="B196" s="2">
        <f t="shared" si="25"/>
        <v>0</v>
      </c>
      <c r="D196" s="1" t="s">
        <v>2</v>
      </c>
      <c r="E196" s="2" t="s">
        <v>300</v>
      </c>
      <c r="F196" s="2">
        <f t="shared" si="26"/>
        <v>0</v>
      </c>
      <c r="CA196" s="2" t="s">
        <v>1765</v>
      </c>
      <c r="CB196" s="1">
        <f t="shared" si="24"/>
        <v>0</v>
      </c>
    </row>
    <row r="197" spans="1:80" x14ac:dyDescent="0.25">
      <c r="A197" s="2" t="s">
        <v>678</v>
      </c>
      <c r="B197" s="2">
        <f t="shared" si="25"/>
        <v>0</v>
      </c>
      <c r="D197" s="1" t="s">
        <v>2</v>
      </c>
      <c r="E197" s="2" t="s">
        <v>1094</v>
      </c>
      <c r="F197" s="2">
        <f t="shared" si="26"/>
        <v>0</v>
      </c>
      <c r="CA197" s="2" t="s">
        <v>1766</v>
      </c>
      <c r="CB197" s="1">
        <f t="shared" ref="CB197:CB255" si="27">IF(CA197=CA196,1,0)</f>
        <v>0</v>
      </c>
    </row>
    <row r="198" spans="1:80" x14ac:dyDescent="0.25">
      <c r="A198" s="2" t="s">
        <v>1602</v>
      </c>
      <c r="B198" s="2">
        <f t="shared" si="25"/>
        <v>0</v>
      </c>
      <c r="D198" s="1" t="s">
        <v>0</v>
      </c>
      <c r="E198" s="2" t="s">
        <v>301</v>
      </c>
      <c r="F198" s="2">
        <f t="shared" si="26"/>
        <v>0</v>
      </c>
      <c r="CA198" s="2" t="s">
        <v>868</v>
      </c>
      <c r="CB198" s="1">
        <f t="shared" si="27"/>
        <v>0</v>
      </c>
    </row>
    <row r="199" spans="1:80" x14ac:dyDescent="0.25">
      <c r="A199" s="2" t="s">
        <v>682</v>
      </c>
      <c r="B199" s="2">
        <f t="shared" si="25"/>
        <v>0</v>
      </c>
      <c r="D199" s="1" t="s">
        <v>2</v>
      </c>
      <c r="E199" s="2" t="s">
        <v>970</v>
      </c>
      <c r="F199" s="2">
        <f t="shared" si="26"/>
        <v>0</v>
      </c>
      <c r="CA199" s="2" t="s">
        <v>617</v>
      </c>
      <c r="CB199" s="1">
        <f t="shared" si="27"/>
        <v>0</v>
      </c>
    </row>
    <row r="200" spans="1:80" x14ac:dyDescent="0.25">
      <c r="A200" s="2" t="s">
        <v>15</v>
      </c>
      <c r="B200" s="2">
        <f t="shared" si="25"/>
        <v>0</v>
      </c>
      <c r="D200" s="1" t="s">
        <v>0</v>
      </c>
      <c r="E200" s="2" t="s">
        <v>1559</v>
      </c>
      <c r="F200" s="2">
        <f t="shared" si="26"/>
        <v>0</v>
      </c>
      <c r="CA200" s="2" t="s">
        <v>618</v>
      </c>
      <c r="CB200" s="1">
        <f t="shared" si="27"/>
        <v>0</v>
      </c>
    </row>
    <row r="201" spans="1:80" x14ac:dyDescent="0.25">
      <c r="A201" s="2" t="s">
        <v>686</v>
      </c>
      <c r="B201" s="2">
        <f t="shared" si="25"/>
        <v>0</v>
      </c>
      <c r="D201" s="1" t="s">
        <v>2</v>
      </c>
      <c r="E201" s="2" t="s">
        <v>302</v>
      </c>
      <c r="F201" s="2">
        <f t="shared" si="26"/>
        <v>0</v>
      </c>
      <c r="CA201" s="2" t="s">
        <v>1767</v>
      </c>
      <c r="CB201" s="1">
        <f t="shared" si="27"/>
        <v>0</v>
      </c>
    </row>
    <row r="202" spans="1:80" x14ac:dyDescent="0.25">
      <c r="A202" s="2" t="s">
        <v>1603</v>
      </c>
      <c r="B202" s="2">
        <f t="shared" si="25"/>
        <v>0</v>
      </c>
      <c r="D202" s="1" t="s">
        <v>2</v>
      </c>
      <c r="E202" s="2" t="s">
        <v>303</v>
      </c>
      <c r="F202" s="2">
        <f t="shared" si="26"/>
        <v>0</v>
      </c>
      <c r="CA202" s="2" t="s">
        <v>1646</v>
      </c>
      <c r="CB202" s="1">
        <f t="shared" si="27"/>
        <v>0</v>
      </c>
    </row>
    <row r="203" spans="1:80" x14ac:dyDescent="0.25">
      <c r="A203" s="2" t="s">
        <v>702</v>
      </c>
      <c r="B203" s="2">
        <f t="shared" si="25"/>
        <v>0</v>
      </c>
      <c r="D203" s="1" t="s">
        <v>2</v>
      </c>
      <c r="E203" s="2" t="s">
        <v>1264</v>
      </c>
      <c r="F203" s="2">
        <f t="shared" si="26"/>
        <v>0</v>
      </c>
      <c r="CA203" s="2" t="s">
        <v>631</v>
      </c>
      <c r="CB203" s="1">
        <f t="shared" si="27"/>
        <v>0</v>
      </c>
    </row>
    <row r="204" spans="1:80" x14ac:dyDescent="0.25">
      <c r="A204" s="2" t="s">
        <v>704</v>
      </c>
      <c r="B204" s="2">
        <f t="shared" si="25"/>
        <v>0</v>
      </c>
      <c r="D204" s="1" t="s">
        <v>2</v>
      </c>
      <c r="E204" s="2" t="s">
        <v>755</v>
      </c>
      <c r="F204" s="2">
        <f t="shared" si="26"/>
        <v>0</v>
      </c>
      <c r="CA204" s="2" t="s">
        <v>1636</v>
      </c>
      <c r="CB204" s="1">
        <f t="shared" si="27"/>
        <v>0</v>
      </c>
    </row>
    <row r="205" spans="1:80" x14ac:dyDescent="0.25">
      <c r="A205" s="2" t="s">
        <v>941</v>
      </c>
      <c r="B205" s="2">
        <f t="shared" si="25"/>
        <v>0</v>
      </c>
      <c r="D205" s="1" t="s">
        <v>0</v>
      </c>
      <c r="E205" s="2" t="s">
        <v>305</v>
      </c>
      <c r="F205" s="2">
        <f t="shared" si="26"/>
        <v>0</v>
      </c>
      <c r="CA205" s="2" t="s">
        <v>1768</v>
      </c>
      <c r="CB205" s="1">
        <f t="shared" si="27"/>
        <v>0</v>
      </c>
    </row>
    <row r="206" spans="1:80" x14ac:dyDescent="0.25">
      <c r="A206" s="2" t="s">
        <v>1604</v>
      </c>
      <c r="B206" s="2">
        <f t="shared" si="25"/>
        <v>0</v>
      </c>
      <c r="D206" s="1" t="s">
        <v>2</v>
      </c>
      <c r="E206" s="2" t="s">
        <v>1489</v>
      </c>
      <c r="F206" s="2">
        <f t="shared" si="26"/>
        <v>0</v>
      </c>
      <c r="CA206" s="2" t="s">
        <v>1769</v>
      </c>
      <c r="CB206" s="1">
        <f t="shared" si="27"/>
        <v>0</v>
      </c>
    </row>
    <row r="207" spans="1:80" x14ac:dyDescent="0.25">
      <c r="E207" s="2" t="s">
        <v>1548</v>
      </c>
      <c r="F207" s="2">
        <f t="shared" si="26"/>
        <v>0</v>
      </c>
      <c r="CA207" s="2" t="s">
        <v>1770</v>
      </c>
      <c r="CB207" s="1">
        <f t="shared" si="27"/>
        <v>0</v>
      </c>
    </row>
    <row r="208" spans="1:80" x14ac:dyDescent="0.25">
      <c r="E208" s="2" t="s">
        <v>976</v>
      </c>
      <c r="F208" s="2">
        <f t="shared" si="26"/>
        <v>0</v>
      </c>
      <c r="CA208" s="2" t="s">
        <v>1771</v>
      </c>
      <c r="CB208" s="1">
        <f t="shared" si="27"/>
        <v>0</v>
      </c>
    </row>
    <row r="209" spans="5:80" x14ac:dyDescent="0.25">
      <c r="E209" s="2" t="s">
        <v>1099</v>
      </c>
      <c r="F209" s="2">
        <f t="shared" si="26"/>
        <v>0</v>
      </c>
      <c r="CA209" s="2" t="s">
        <v>638</v>
      </c>
      <c r="CB209" s="1">
        <f t="shared" si="27"/>
        <v>0</v>
      </c>
    </row>
    <row r="210" spans="5:80" x14ac:dyDescent="0.25">
      <c r="E210" s="2" t="s">
        <v>1459</v>
      </c>
      <c r="F210" s="2">
        <f t="shared" si="26"/>
        <v>0</v>
      </c>
      <c r="CA210" s="2" t="s">
        <v>643</v>
      </c>
      <c r="CB210" s="1">
        <f t="shared" si="27"/>
        <v>0</v>
      </c>
    </row>
    <row r="211" spans="5:80" x14ac:dyDescent="0.25">
      <c r="E211" s="2" t="s">
        <v>309</v>
      </c>
      <c r="F211" s="2">
        <f t="shared" si="26"/>
        <v>0</v>
      </c>
      <c r="CA211" s="2" t="s">
        <v>1772</v>
      </c>
      <c r="CB211" s="1">
        <f t="shared" si="27"/>
        <v>0</v>
      </c>
    </row>
    <row r="212" spans="5:80" x14ac:dyDescent="0.25">
      <c r="E212" s="2" t="s">
        <v>310</v>
      </c>
      <c r="F212" s="2">
        <f t="shared" si="26"/>
        <v>0</v>
      </c>
      <c r="CA212" s="2" t="s">
        <v>1773</v>
      </c>
      <c r="CB212" s="1">
        <f t="shared" si="27"/>
        <v>0</v>
      </c>
    </row>
    <row r="213" spans="5:80" x14ac:dyDescent="0.25">
      <c r="E213" s="2" t="s">
        <v>1147</v>
      </c>
      <c r="F213" s="2">
        <f t="shared" si="26"/>
        <v>0</v>
      </c>
      <c r="CA213" s="2" t="s">
        <v>1774</v>
      </c>
      <c r="CB213" s="1">
        <f t="shared" si="27"/>
        <v>0</v>
      </c>
    </row>
    <row r="214" spans="5:80" x14ac:dyDescent="0.25">
      <c r="E214" s="2" t="s">
        <v>982</v>
      </c>
      <c r="F214" s="2">
        <f t="shared" si="26"/>
        <v>0</v>
      </c>
      <c r="CA214" s="2" t="s">
        <v>648</v>
      </c>
      <c r="CB214" s="1">
        <f t="shared" si="27"/>
        <v>0</v>
      </c>
    </row>
    <row r="215" spans="5:80" x14ac:dyDescent="0.25">
      <c r="E215" s="2" t="s">
        <v>1554</v>
      </c>
      <c r="F215" s="2">
        <f t="shared" si="26"/>
        <v>0</v>
      </c>
      <c r="CA215" s="2" t="s">
        <v>1775</v>
      </c>
      <c r="CB215" s="1">
        <f t="shared" si="27"/>
        <v>0</v>
      </c>
    </row>
    <row r="216" spans="5:80" x14ac:dyDescent="0.25">
      <c r="E216" s="2" t="s">
        <v>311</v>
      </c>
      <c r="F216" s="2">
        <f t="shared" si="26"/>
        <v>0</v>
      </c>
      <c r="CA216" s="2" t="s">
        <v>1776</v>
      </c>
      <c r="CB216" s="1">
        <f t="shared" si="27"/>
        <v>0</v>
      </c>
    </row>
    <row r="217" spans="5:80" x14ac:dyDescent="0.25">
      <c r="E217" s="2" t="s">
        <v>1044</v>
      </c>
      <c r="F217" s="2">
        <f t="shared" si="26"/>
        <v>0</v>
      </c>
      <c r="CA217" s="2" t="s">
        <v>1777</v>
      </c>
      <c r="CB217" s="1">
        <f t="shared" si="27"/>
        <v>0</v>
      </c>
    </row>
    <row r="218" spans="5:80" x14ac:dyDescent="0.25">
      <c r="E218" s="2" t="s">
        <v>312</v>
      </c>
      <c r="F218" s="2">
        <f t="shared" si="26"/>
        <v>0</v>
      </c>
      <c r="CA218" s="2" t="s">
        <v>1778</v>
      </c>
      <c r="CB218" s="1">
        <f t="shared" si="27"/>
        <v>0</v>
      </c>
    </row>
    <row r="219" spans="5:80" x14ac:dyDescent="0.25">
      <c r="E219" s="2" t="s">
        <v>313</v>
      </c>
      <c r="F219" s="2">
        <f t="shared" si="26"/>
        <v>0</v>
      </c>
      <c r="CA219" s="2" t="s">
        <v>1976</v>
      </c>
      <c r="CB219" s="1">
        <f t="shared" ref="CB219" si="28">IF(CA219=CA218,1,0)</f>
        <v>0</v>
      </c>
    </row>
    <row r="220" spans="5:80" x14ac:dyDescent="0.25">
      <c r="E220" s="2" t="s">
        <v>1295</v>
      </c>
      <c r="F220" s="2">
        <f t="shared" si="26"/>
        <v>0</v>
      </c>
      <c r="CA220" s="2" t="s">
        <v>1954</v>
      </c>
      <c r="CB220" s="1">
        <f>IF(CA220=CA218,1,0)</f>
        <v>0</v>
      </c>
    </row>
    <row r="221" spans="5:80" x14ac:dyDescent="0.25">
      <c r="E221" s="2" t="s">
        <v>319</v>
      </c>
      <c r="F221" s="2">
        <f t="shared" si="26"/>
        <v>0</v>
      </c>
      <c r="CA221" s="1" t="s">
        <v>934</v>
      </c>
      <c r="CB221" s="1">
        <f t="shared" si="27"/>
        <v>0</v>
      </c>
    </row>
    <row r="222" spans="5:80" x14ac:dyDescent="0.25">
      <c r="E222" s="2" t="s">
        <v>320</v>
      </c>
      <c r="F222" s="2">
        <f t="shared" si="26"/>
        <v>0</v>
      </c>
      <c r="CA222" s="2" t="s">
        <v>1779</v>
      </c>
      <c r="CB222" s="1">
        <f t="shared" si="27"/>
        <v>0</v>
      </c>
    </row>
    <row r="223" spans="5:80" x14ac:dyDescent="0.25">
      <c r="E223" s="2" t="s">
        <v>1502</v>
      </c>
      <c r="F223" s="2">
        <f t="shared" si="26"/>
        <v>0</v>
      </c>
      <c r="CA223" s="2" t="s">
        <v>1780</v>
      </c>
      <c r="CB223" s="1">
        <f t="shared" si="27"/>
        <v>0</v>
      </c>
    </row>
    <row r="224" spans="5:80" x14ac:dyDescent="0.25">
      <c r="E224" s="2" t="s">
        <v>759</v>
      </c>
      <c r="F224" s="2">
        <f t="shared" si="26"/>
        <v>0</v>
      </c>
      <c r="CA224" s="2" t="s">
        <v>1915</v>
      </c>
      <c r="CB224" s="1">
        <f t="shared" si="27"/>
        <v>0</v>
      </c>
    </row>
    <row r="225" spans="5:80" x14ac:dyDescent="0.25">
      <c r="E225" s="2" t="s">
        <v>314</v>
      </c>
      <c r="F225" s="2">
        <f t="shared" si="26"/>
        <v>0</v>
      </c>
      <c r="CA225" s="2" t="s">
        <v>1781</v>
      </c>
      <c r="CB225" s="1">
        <f t="shared" si="27"/>
        <v>0</v>
      </c>
    </row>
    <row r="226" spans="5:80" x14ac:dyDescent="0.25">
      <c r="E226" s="2" t="s">
        <v>758</v>
      </c>
      <c r="F226" s="2">
        <f t="shared" si="26"/>
        <v>0</v>
      </c>
      <c r="CA226" s="2" t="s">
        <v>1782</v>
      </c>
      <c r="CB226" s="1">
        <f t="shared" si="27"/>
        <v>0</v>
      </c>
    </row>
    <row r="227" spans="5:80" x14ac:dyDescent="0.25">
      <c r="E227" s="2" t="s">
        <v>315</v>
      </c>
      <c r="F227" s="2">
        <f t="shared" si="26"/>
        <v>0</v>
      </c>
      <c r="CA227" s="2" t="s">
        <v>1783</v>
      </c>
      <c r="CB227" s="1">
        <f t="shared" si="27"/>
        <v>0</v>
      </c>
    </row>
    <row r="228" spans="5:80" x14ac:dyDescent="0.25">
      <c r="E228" s="2" t="s">
        <v>1505</v>
      </c>
      <c r="F228" s="2">
        <f t="shared" si="26"/>
        <v>0</v>
      </c>
      <c r="CA228" s="2" t="s">
        <v>1784</v>
      </c>
      <c r="CB228" s="1">
        <f t="shared" si="27"/>
        <v>0</v>
      </c>
    </row>
    <row r="229" spans="5:80" x14ac:dyDescent="0.25">
      <c r="E229" s="2" t="s">
        <v>316</v>
      </c>
      <c r="F229" s="2">
        <f t="shared" si="26"/>
        <v>0</v>
      </c>
      <c r="CA229" s="2" t="s">
        <v>1785</v>
      </c>
      <c r="CB229" s="1">
        <f t="shared" si="27"/>
        <v>0</v>
      </c>
    </row>
    <row r="230" spans="5:80" x14ac:dyDescent="0.25">
      <c r="E230" s="2" t="s">
        <v>323</v>
      </c>
      <c r="F230" s="2">
        <f t="shared" si="26"/>
        <v>0</v>
      </c>
      <c r="CA230" s="2" t="s">
        <v>1786</v>
      </c>
      <c r="CB230" s="1">
        <f t="shared" si="27"/>
        <v>0</v>
      </c>
    </row>
    <row r="231" spans="5:80" x14ac:dyDescent="0.25">
      <c r="E231" s="2" t="s">
        <v>4</v>
      </c>
      <c r="F231" s="2">
        <f t="shared" si="26"/>
        <v>0</v>
      </c>
      <c r="CA231" s="2" t="s">
        <v>886</v>
      </c>
      <c r="CB231" s="1">
        <f t="shared" si="27"/>
        <v>0</v>
      </c>
    </row>
    <row r="232" spans="5:80" x14ac:dyDescent="0.25">
      <c r="E232" s="2" t="s">
        <v>1067</v>
      </c>
      <c r="F232" s="2">
        <f t="shared" si="26"/>
        <v>0</v>
      </c>
      <c r="CA232" s="2" t="s">
        <v>1787</v>
      </c>
      <c r="CB232" s="1">
        <f t="shared" si="27"/>
        <v>0</v>
      </c>
    </row>
    <row r="233" spans="5:80" x14ac:dyDescent="0.25">
      <c r="E233" s="2" t="s">
        <v>1257</v>
      </c>
      <c r="F233" s="2">
        <f t="shared" si="26"/>
        <v>0</v>
      </c>
      <c r="CA233" s="2" t="s">
        <v>1788</v>
      </c>
      <c r="CB233" s="1">
        <f t="shared" si="27"/>
        <v>0</v>
      </c>
    </row>
    <row r="234" spans="5:80" x14ac:dyDescent="0.25">
      <c r="E234" s="2" t="s">
        <v>1303</v>
      </c>
      <c r="F234" s="2">
        <f t="shared" si="26"/>
        <v>0</v>
      </c>
      <c r="CA234" s="2" t="s">
        <v>1336</v>
      </c>
      <c r="CB234" s="1">
        <f t="shared" si="27"/>
        <v>0</v>
      </c>
    </row>
    <row r="235" spans="5:80" x14ac:dyDescent="0.25">
      <c r="E235" s="2" t="s">
        <v>1194</v>
      </c>
      <c r="F235" s="2">
        <f t="shared" si="26"/>
        <v>0</v>
      </c>
      <c r="CA235" s="2" t="s">
        <v>1789</v>
      </c>
      <c r="CB235" s="1">
        <f t="shared" si="27"/>
        <v>0</v>
      </c>
    </row>
    <row r="236" spans="5:80" x14ac:dyDescent="0.25">
      <c r="E236" s="2" t="s">
        <v>766</v>
      </c>
      <c r="F236" s="2">
        <f t="shared" si="26"/>
        <v>0</v>
      </c>
      <c r="CA236" s="2" t="s">
        <v>1790</v>
      </c>
      <c r="CB236" s="1">
        <f t="shared" si="27"/>
        <v>0</v>
      </c>
    </row>
    <row r="237" spans="5:80" x14ac:dyDescent="0.25">
      <c r="E237" s="2" t="s">
        <v>326</v>
      </c>
      <c r="F237" s="2">
        <f t="shared" si="26"/>
        <v>0</v>
      </c>
      <c r="CA237" s="2" t="s">
        <v>1791</v>
      </c>
      <c r="CB237" s="1">
        <f t="shared" si="27"/>
        <v>0</v>
      </c>
    </row>
    <row r="238" spans="5:80" x14ac:dyDescent="0.25">
      <c r="E238" s="2" t="s">
        <v>329</v>
      </c>
      <c r="F238" s="2">
        <f t="shared" si="26"/>
        <v>0</v>
      </c>
      <c r="CA238" s="2" t="s">
        <v>1792</v>
      </c>
      <c r="CB238" s="1">
        <f t="shared" si="27"/>
        <v>0</v>
      </c>
    </row>
    <row r="239" spans="5:80" x14ac:dyDescent="0.25">
      <c r="E239" s="2" t="s">
        <v>1287</v>
      </c>
      <c r="F239" s="2">
        <f t="shared" si="26"/>
        <v>0</v>
      </c>
      <c r="CA239" s="2" t="s">
        <v>1793</v>
      </c>
      <c r="CB239" s="1">
        <f t="shared" si="27"/>
        <v>0</v>
      </c>
    </row>
    <row r="240" spans="5:80" x14ac:dyDescent="0.25">
      <c r="E240" s="2" t="s">
        <v>330</v>
      </c>
      <c r="F240" s="2">
        <f t="shared" si="26"/>
        <v>0</v>
      </c>
      <c r="CA240" s="2" t="s">
        <v>1794</v>
      </c>
      <c r="CB240" s="1">
        <f t="shared" si="27"/>
        <v>0</v>
      </c>
    </row>
    <row r="241" spans="5:80" x14ac:dyDescent="0.25">
      <c r="E241" s="2" t="s">
        <v>331</v>
      </c>
      <c r="F241" s="2">
        <f t="shared" si="26"/>
        <v>0</v>
      </c>
      <c r="CA241" s="2" t="s">
        <v>1795</v>
      </c>
      <c r="CB241" s="1">
        <f t="shared" si="27"/>
        <v>0</v>
      </c>
    </row>
    <row r="242" spans="5:80" x14ac:dyDescent="0.25">
      <c r="E242" s="2" t="s">
        <v>333</v>
      </c>
      <c r="F242" s="2">
        <f t="shared" si="26"/>
        <v>0</v>
      </c>
      <c r="CA242" s="2" t="s">
        <v>1796</v>
      </c>
      <c r="CB242" s="1">
        <f t="shared" si="27"/>
        <v>0</v>
      </c>
    </row>
    <row r="243" spans="5:80" x14ac:dyDescent="0.25">
      <c r="E243" s="2" t="s">
        <v>1454</v>
      </c>
      <c r="F243" s="2">
        <f t="shared" si="26"/>
        <v>0</v>
      </c>
      <c r="CA243" s="2" t="s">
        <v>1797</v>
      </c>
      <c r="CB243" s="1">
        <f t="shared" si="27"/>
        <v>0</v>
      </c>
    </row>
    <row r="244" spans="5:80" x14ac:dyDescent="0.25">
      <c r="E244" s="2" t="s">
        <v>1114</v>
      </c>
      <c r="F244" s="2">
        <f t="shared" si="26"/>
        <v>0</v>
      </c>
      <c r="CA244" s="2" t="s">
        <v>5</v>
      </c>
      <c r="CB244" s="1">
        <f t="shared" si="27"/>
        <v>0</v>
      </c>
    </row>
    <row r="245" spans="5:80" x14ac:dyDescent="0.25">
      <c r="E245" s="2" t="s">
        <v>1486</v>
      </c>
      <c r="F245" s="2">
        <f t="shared" si="26"/>
        <v>0</v>
      </c>
      <c r="CA245" s="2" t="s">
        <v>699</v>
      </c>
      <c r="CB245" s="1">
        <f t="shared" si="27"/>
        <v>0</v>
      </c>
    </row>
    <row r="246" spans="5:80" x14ac:dyDescent="0.25">
      <c r="E246" s="2" t="s">
        <v>1422</v>
      </c>
      <c r="F246" s="2">
        <f t="shared" si="26"/>
        <v>0</v>
      </c>
      <c r="CA246" s="2" t="s">
        <v>1798</v>
      </c>
      <c r="CB246" s="1">
        <f t="shared" si="27"/>
        <v>0</v>
      </c>
    </row>
    <row r="247" spans="5:80" x14ac:dyDescent="0.25">
      <c r="E247" s="2" t="s">
        <v>336</v>
      </c>
      <c r="F247" s="2">
        <f t="shared" si="26"/>
        <v>0</v>
      </c>
      <c r="CA247" s="2" t="s">
        <v>708</v>
      </c>
      <c r="CB247" s="1">
        <f t="shared" si="27"/>
        <v>0</v>
      </c>
    </row>
    <row r="248" spans="5:80" x14ac:dyDescent="0.25">
      <c r="E248" s="2" t="s">
        <v>1442</v>
      </c>
      <c r="F248" s="2">
        <f t="shared" si="26"/>
        <v>0</v>
      </c>
      <c r="CA248" s="2" t="s">
        <v>1799</v>
      </c>
      <c r="CB248" s="1">
        <f t="shared" si="27"/>
        <v>0</v>
      </c>
    </row>
    <row r="249" spans="5:80" x14ac:dyDescent="0.25">
      <c r="E249" s="2" t="s">
        <v>338</v>
      </c>
      <c r="F249" s="2">
        <f t="shared" si="26"/>
        <v>0</v>
      </c>
      <c r="CA249" s="2" t="s">
        <v>1800</v>
      </c>
      <c r="CB249" s="1">
        <f t="shared" si="27"/>
        <v>0</v>
      </c>
    </row>
    <row r="250" spans="5:80" x14ac:dyDescent="0.25">
      <c r="E250" s="2" t="s">
        <v>1528</v>
      </c>
      <c r="F250" s="2">
        <f t="shared" si="26"/>
        <v>0</v>
      </c>
      <c r="CA250" s="2" t="s">
        <v>1801</v>
      </c>
      <c r="CB250" s="1">
        <f t="shared" si="27"/>
        <v>0</v>
      </c>
    </row>
    <row r="251" spans="5:80" x14ac:dyDescent="0.25">
      <c r="E251" s="2" t="s">
        <v>1153</v>
      </c>
      <c r="F251" s="2">
        <f t="shared" si="26"/>
        <v>0</v>
      </c>
      <c r="CA251" s="2" t="s">
        <v>1802</v>
      </c>
      <c r="CB251" s="1">
        <f t="shared" si="27"/>
        <v>0</v>
      </c>
    </row>
    <row r="252" spans="5:80" x14ac:dyDescent="0.25">
      <c r="E252" s="2" t="s">
        <v>1223</v>
      </c>
      <c r="F252" s="2">
        <f t="shared" si="26"/>
        <v>0</v>
      </c>
      <c r="CA252" s="2" t="s">
        <v>1803</v>
      </c>
      <c r="CB252" s="1">
        <f t="shared" si="27"/>
        <v>0</v>
      </c>
    </row>
    <row r="253" spans="5:80" x14ac:dyDescent="0.25">
      <c r="E253" s="2" t="s">
        <v>1556</v>
      </c>
      <c r="F253" s="2">
        <f t="shared" si="26"/>
        <v>0</v>
      </c>
      <c r="CA253" s="2" t="s">
        <v>713</v>
      </c>
      <c r="CB253" s="1">
        <f t="shared" si="27"/>
        <v>0</v>
      </c>
    </row>
    <row r="254" spans="5:80" x14ac:dyDescent="0.25">
      <c r="E254" s="2" t="s">
        <v>341</v>
      </c>
      <c r="F254" s="2">
        <f t="shared" si="26"/>
        <v>0</v>
      </c>
      <c r="CA254" s="2" t="s">
        <v>1804</v>
      </c>
      <c r="CB254" s="1">
        <f t="shared" si="27"/>
        <v>0</v>
      </c>
    </row>
    <row r="255" spans="5:80" x14ac:dyDescent="0.25">
      <c r="E255" s="2" t="s">
        <v>342</v>
      </c>
      <c r="F255" s="2">
        <f t="shared" si="26"/>
        <v>0</v>
      </c>
      <c r="CA255" s="2" t="s">
        <v>1805</v>
      </c>
      <c r="CB255" s="1">
        <f t="shared" si="27"/>
        <v>0</v>
      </c>
    </row>
    <row r="256" spans="5:80" x14ac:dyDescent="0.25">
      <c r="E256" s="2" t="s">
        <v>1526</v>
      </c>
      <c r="F256" s="2">
        <f t="shared" si="26"/>
        <v>0</v>
      </c>
    </row>
    <row r="257" spans="5:6" x14ac:dyDescent="0.25">
      <c r="E257" s="2" t="s">
        <v>343</v>
      </c>
      <c r="F257" s="2">
        <f t="shared" si="26"/>
        <v>0</v>
      </c>
    </row>
    <row r="258" spans="5:6" x14ac:dyDescent="0.25">
      <c r="E258" s="2" t="s">
        <v>1437</v>
      </c>
      <c r="F258" s="2">
        <f t="shared" si="26"/>
        <v>0</v>
      </c>
    </row>
    <row r="259" spans="5:6" x14ac:dyDescent="0.25">
      <c r="E259" s="2" t="s">
        <v>1039</v>
      </c>
      <c r="F259" s="2">
        <f t="shared" ref="F259:F322" si="29">IF(E259=E258,1,0)</f>
        <v>0</v>
      </c>
    </row>
    <row r="260" spans="5:6" x14ac:dyDescent="0.25">
      <c r="E260" s="2" t="s">
        <v>1177</v>
      </c>
      <c r="F260" s="2">
        <f t="shared" si="29"/>
        <v>0</v>
      </c>
    </row>
    <row r="261" spans="5:6" x14ac:dyDescent="0.25">
      <c r="E261" s="2" t="s">
        <v>344</v>
      </c>
      <c r="F261" s="2">
        <f t="shared" si="29"/>
        <v>0</v>
      </c>
    </row>
    <row r="262" spans="5:6" x14ac:dyDescent="0.25">
      <c r="E262" s="2" t="s">
        <v>1333</v>
      </c>
      <c r="F262" s="2">
        <f t="shared" si="29"/>
        <v>0</v>
      </c>
    </row>
    <row r="263" spans="5:6" x14ac:dyDescent="0.25">
      <c r="E263" s="2" t="s">
        <v>347</v>
      </c>
      <c r="F263" s="2">
        <f t="shared" si="29"/>
        <v>0</v>
      </c>
    </row>
    <row r="264" spans="5:6" x14ac:dyDescent="0.25">
      <c r="E264" s="2" t="s">
        <v>349</v>
      </c>
      <c r="F264" s="2">
        <f t="shared" si="29"/>
        <v>0</v>
      </c>
    </row>
    <row r="265" spans="5:6" x14ac:dyDescent="0.25">
      <c r="E265" s="2" t="s">
        <v>773</v>
      </c>
      <c r="F265" s="2">
        <f t="shared" si="29"/>
        <v>0</v>
      </c>
    </row>
    <row r="266" spans="5:6" x14ac:dyDescent="0.25">
      <c r="E266" s="2" t="s">
        <v>350</v>
      </c>
      <c r="F266" s="2">
        <f t="shared" si="29"/>
        <v>0</v>
      </c>
    </row>
    <row r="267" spans="5:6" x14ac:dyDescent="0.25">
      <c r="E267" s="2" t="s">
        <v>774</v>
      </c>
      <c r="F267" s="2">
        <f t="shared" si="29"/>
        <v>0</v>
      </c>
    </row>
    <row r="268" spans="5:6" x14ac:dyDescent="0.25">
      <c r="E268" s="2" t="s">
        <v>1347</v>
      </c>
      <c r="F268" s="2">
        <f t="shared" si="29"/>
        <v>0</v>
      </c>
    </row>
    <row r="269" spans="5:6" x14ac:dyDescent="0.25">
      <c r="E269" s="2" t="s">
        <v>1128</v>
      </c>
      <c r="F269" s="2">
        <f t="shared" si="29"/>
        <v>0</v>
      </c>
    </row>
    <row r="270" spans="5:6" x14ac:dyDescent="0.25">
      <c r="E270" s="2" t="s">
        <v>1370</v>
      </c>
      <c r="F270" s="2">
        <f t="shared" si="29"/>
        <v>0</v>
      </c>
    </row>
    <row r="271" spans="5:6" x14ac:dyDescent="0.25">
      <c r="E271" s="2" t="s">
        <v>1538</v>
      </c>
      <c r="F271" s="2">
        <f t="shared" si="29"/>
        <v>0</v>
      </c>
    </row>
    <row r="272" spans="5:6" x14ac:dyDescent="0.25">
      <c r="E272" s="2" t="s">
        <v>1135</v>
      </c>
      <c r="F272" s="2">
        <f t="shared" si="29"/>
        <v>0</v>
      </c>
    </row>
    <row r="273" spans="5:6" x14ac:dyDescent="0.25">
      <c r="E273" s="2" t="s">
        <v>357</v>
      </c>
      <c r="F273" s="2">
        <f t="shared" si="29"/>
        <v>0</v>
      </c>
    </row>
    <row r="274" spans="5:6" x14ac:dyDescent="0.25">
      <c r="E274" s="2" t="s">
        <v>1093</v>
      </c>
      <c r="F274" s="2">
        <f t="shared" si="29"/>
        <v>0</v>
      </c>
    </row>
    <row r="275" spans="5:6" x14ac:dyDescent="0.25">
      <c r="E275" s="2" t="s">
        <v>359</v>
      </c>
      <c r="F275" s="2">
        <f t="shared" si="29"/>
        <v>0</v>
      </c>
    </row>
    <row r="276" spans="5:6" x14ac:dyDescent="0.25">
      <c r="E276" s="2" t="s">
        <v>776</v>
      </c>
      <c r="F276" s="2">
        <f t="shared" si="29"/>
        <v>0</v>
      </c>
    </row>
    <row r="277" spans="5:6" x14ac:dyDescent="0.25">
      <c r="E277" s="2" t="s">
        <v>361</v>
      </c>
      <c r="F277" s="2">
        <f t="shared" si="29"/>
        <v>0</v>
      </c>
    </row>
    <row r="278" spans="5:6" x14ac:dyDescent="0.25">
      <c r="E278" s="2" t="s">
        <v>362</v>
      </c>
      <c r="F278" s="2">
        <f t="shared" si="29"/>
        <v>0</v>
      </c>
    </row>
    <row r="279" spans="5:6" x14ac:dyDescent="0.25">
      <c r="E279" s="2" t="s">
        <v>1174</v>
      </c>
      <c r="F279" s="2">
        <f t="shared" si="29"/>
        <v>0</v>
      </c>
    </row>
    <row r="280" spans="5:6" x14ac:dyDescent="0.25">
      <c r="E280" s="2" t="s">
        <v>363</v>
      </c>
      <c r="F280" s="2">
        <f t="shared" si="29"/>
        <v>0</v>
      </c>
    </row>
    <row r="281" spans="5:6" x14ac:dyDescent="0.25">
      <c r="E281" s="2" t="s">
        <v>364</v>
      </c>
      <c r="F281" s="2">
        <f t="shared" si="29"/>
        <v>0</v>
      </c>
    </row>
    <row r="282" spans="5:6" x14ac:dyDescent="0.25">
      <c r="E282" s="2" t="s">
        <v>779</v>
      </c>
      <c r="F282" s="2">
        <f t="shared" si="29"/>
        <v>0</v>
      </c>
    </row>
    <row r="283" spans="5:6" x14ac:dyDescent="0.25">
      <c r="E283" s="2" t="s">
        <v>1035</v>
      </c>
      <c r="F283" s="2">
        <f t="shared" si="29"/>
        <v>0</v>
      </c>
    </row>
    <row r="284" spans="5:6" x14ac:dyDescent="0.25">
      <c r="E284" s="2" t="s">
        <v>1550</v>
      </c>
      <c r="F284" s="2">
        <f t="shared" si="29"/>
        <v>0</v>
      </c>
    </row>
    <row r="285" spans="5:6" x14ac:dyDescent="0.25">
      <c r="E285" s="2" t="s">
        <v>1076</v>
      </c>
      <c r="F285" s="2">
        <f t="shared" si="29"/>
        <v>0</v>
      </c>
    </row>
    <row r="286" spans="5:6" x14ac:dyDescent="0.25">
      <c r="E286" s="2" t="s">
        <v>1157</v>
      </c>
      <c r="F286" s="2">
        <f t="shared" si="29"/>
        <v>0</v>
      </c>
    </row>
    <row r="287" spans="5:6" x14ac:dyDescent="0.25">
      <c r="E287" s="2" t="s">
        <v>368</v>
      </c>
      <c r="F287" s="2">
        <f t="shared" si="29"/>
        <v>0</v>
      </c>
    </row>
    <row r="288" spans="5:6" x14ac:dyDescent="0.25">
      <c r="E288" s="2" t="s">
        <v>369</v>
      </c>
      <c r="F288" s="2">
        <f t="shared" si="29"/>
        <v>0</v>
      </c>
    </row>
    <row r="289" spans="5:6" x14ac:dyDescent="0.25">
      <c r="E289" s="2" t="s">
        <v>370</v>
      </c>
      <c r="F289" s="2">
        <f t="shared" si="29"/>
        <v>0</v>
      </c>
    </row>
    <row r="290" spans="5:6" x14ac:dyDescent="0.25">
      <c r="E290" s="2" t="s">
        <v>782</v>
      </c>
      <c r="F290" s="2">
        <f t="shared" si="29"/>
        <v>0</v>
      </c>
    </row>
    <row r="291" spans="5:6" x14ac:dyDescent="0.25">
      <c r="E291" s="2" t="s">
        <v>1418</v>
      </c>
      <c r="F291" s="2">
        <f t="shared" si="29"/>
        <v>0</v>
      </c>
    </row>
    <row r="292" spans="5:6" x14ac:dyDescent="0.25">
      <c r="E292" s="2" t="s">
        <v>371</v>
      </c>
      <c r="F292" s="2">
        <f t="shared" si="29"/>
        <v>0</v>
      </c>
    </row>
    <row r="293" spans="5:6" x14ac:dyDescent="0.25">
      <c r="E293" s="2" t="s">
        <v>372</v>
      </c>
      <c r="F293" s="2">
        <f t="shared" si="29"/>
        <v>0</v>
      </c>
    </row>
    <row r="294" spans="5:6" x14ac:dyDescent="0.25">
      <c r="E294" s="2" t="s">
        <v>373</v>
      </c>
      <c r="F294" s="2">
        <f t="shared" si="29"/>
        <v>0</v>
      </c>
    </row>
    <row r="295" spans="5:6" x14ac:dyDescent="0.25">
      <c r="E295" s="2" t="s">
        <v>1261</v>
      </c>
      <c r="F295" s="2">
        <f t="shared" si="29"/>
        <v>0</v>
      </c>
    </row>
    <row r="296" spans="5:6" x14ac:dyDescent="0.25">
      <c r="E296" s="2" t="s">
        <v>1198</v>
      </c>
      <c r="F296" s="2">
        <f t="shared" si="29"/>
        <v>0</v>
      </c>
    </row>
    <row r="297" spans="5:6" x14ac:dyDescent="0.25">
      <c r="E297" s="2" t="s">
        <v>1210</v>
      </c>
      <c r="F297" s="2">
        <f t="shared" si="29"/>
        <v>0</v>
      </c>
    </row>
    <row r="298" spans="5:6" x14ac:dyDescent="0.25">
      <c r="E298" s="2" t="s">
        <v>374</v>
      </c>
      <c r="F298" s="2">
        <f t="shared" si="29"/>
        <v>0</v>
      </c>
    </row>
    <row r="299" spans="5:6" x14ac:dyDescent="0.25">
      <c r="E299" s="2" t="s">
        <v>1549</v>
      </c>
      <c r="F299" s="2">
        <f t="shared" si="29"/>
        <v>0</v>
      </c>
    </row>
    <row r="300" spans="5:6" x14ac:dyDescent="0.25">
      <c r="E300" s="2" t="s">
        <v>1001</v>
      </c>
      <c r="F300" s="2">
        <f t="shared" si="29"/>
        <v>0</v>
      </c>
    </row>
    <row r="301" spans="5:6" x14ac:dyDescent="0.25">
      <c r="E301" s="2" t="s">
        <v>986</v>
      </c>
      <c r="F301" s="2">
        <f t="shared" si="29"/>
        <v>0</v>
      </c>
    </row>
    <row r="302" spans="5:6" x14ac:dyDescent="0.25">
      <c r="E302" s="2" t="s">
        <v>375</v>
      </c>
      <c r="F302" s="2">
        <f t="shared" si="29"/>
        <v>0</v>
      </c>
    </row>
    <row r="303" spans="5:6" x14ac:dyDescent="0.25">
      <c r="E303" s="2" t="s">
        <v>1026</v>
      </c>
      <c r="F303" s="2">
        <f t="shared" si="29"/>
        <v>0</v>
      </c>
    </row>
    <row r="304" spans="5:6" x14ac:dyDescent="0.25">
      <c r="E304" s="2" t="s">
        <v>379</v>
      </c>
      <c r="F304" s="2">
        <f t="shared" si="29"/>
        <v>0</v>
      </c>
    </row>
    <row r="305" spans="5:6" x14ac:dyDescent="0.25">
      <c r="E305" s="2" t="s">
        <v>380</v>
      </c>
      <c r="F305" s="2">
        <f t="shared" si="29"/>
        <v>0</v>
      </c>
    </row>
    <row r="306" spans="5:6" x14ac:dyDescent="0.25">
      <c r="E306" s="2" t="s">
        <v>1191</v>
      </c>
      <c r="F306" s="2">
        <f t="shared" si="29"/>
        <v>0</v>
      </c>
    </row>
    <row r="307" spans="5:6" x14ac:dyDescent="0.25">
      <c r="E307" s="2" t="s">
        <v>381</v>
      </c>
      <c r="F307" s="2">
        <f t="shared" si="29"/>
        <v>0</v>
      </c>
    </row>
    <row r="308" spans="5:6" x14ac:dyDescent="0.25">
      <c r="E308" s="2" t="s">
        <v>376</v>
      </c>
      <c r="F308" s="2">
        <f t="shared" si="29"/>
        <v>0</v>
      </c>
    </row>
    <row r="309" spans="5:6" x14ac:dyDescent="0.25">
      <c r="E309" s="2" t="s">
        <v>783</v>
      </c>
      <c r="F309" s="2">
        <f t="shared" si="29"/>
        <v>0</v>
      </c>
    </row>
    <row r="310" spans="5:6" x14ac:dyDescent="0.25">
      <c r="E310" s="2" t="s">
        <v>1010</v>
      </c>
      <c r="F310" s="2">
        <f t="shared" si="29"/>
        <v>0</v>
      </c>
    </row>
    <row r="311" spans="5:6" x14ac:dyDescent="0.25">
      <c r="E311" s="2" t="s">
        <v>1201</v>
      </c>
      <c r="F311" s="2">
        <f t="shared" si="29"/>
        <v>0</v>
      </c>
    </row>
    <row r="312" spans="5:6" x14ac:dyDescent="0.25">
      <c r="E312" s="2" t="s">
        <v>1539</v>
      </c>
      <c r="F312" s="2">
        <f t="shared" si="29"/>
        <v>0</v>
      </c>
    </row>
    <row r="313" spans="5:6" x14ac:dyDescent="0.25">
      <c r="E313" s="2" t="s">
        <v>1464</v>
      </c>
      <c r="F313" s="2">
        <f t="shared" si="29"/>
        <v>0</v>
      </c>
    </row>
    <row r="314" spans="5:6" x14ac:dyDescent="0.25">
      <c r="E314" s="2" t="s">
        <v>1534</v>
      </c>
      <c r="F314" s="2">
        <f t="shared" si="29"/>
        <v>0</v>
      </c>
    </row>
    <row r="315" spans="5:6" x14ac:dyDescent="0.25">
      <c r="E315" s="2" t="s">
        <v>1401</v>
      </c>
      <c r="F315" s="2">
        <f t="shared" si="29"/>
        <v>0</v>
      </c>
    </row>
    <row r="316" spans="5:6" x14ac:dyDescent="0.25">
      <c r="E316" s="2" t="s">
        <v>1451</v>
      </c>
      <c r="F316" s="2">
        <f t="shared" si="29"/>
        <v>0</v>
      </c>
    </row>
    <row r="317" spans="5:6" x14ac:dyDescent="0.25">
      <c r="E317" s="2" t="s">
        <v>1467</v>
      </c>
      <c r="F317" s="2">
        <f t="shared" si="29"/>
        <v>0</v>
      </c>
    </row>
    <row r="318" spans="5:6" x14ac:dyDescent="0.25">
      <c r="E318" s="2" t="s">
        <v>1241</v>
      </c>
      <c r="F318" s="2">
        <f t="shared" si="29"/>
        <v>0</v>
      </c>
    </row>
    <row r="319" spans="5:6" x14ac:dyDescent="0.25">
      <c r="E319" s="2" t="s">
        <v>382</v>
      </c>
      <c r="F319" s="2">
        <f t="shared" si="29"/>
        <v>0</v>
      </c>
    </row>
    <row r="320" spans="5:6" x14ac:dyDescent="0.25">
      <c r="E320" s="2" t="s">
        <v>1382</v>
      </c>
      <c r="F320" s="2">
        <f t="shared" si="29"/>
        <v>0</v>
      </c>
    </row>
    <row r="321" spans="5:6" x14ac:dyDescent="0.25">
      <c r="E321" s="2" t="s">
        <v>1176</v>
      </c>
      <c r="F321" s="2">
        <f t="shared" si="29"/>
        <v>0</v>
      </c>
    </row>
    <row r="322" spans="5:6" x14ac:dyDescent="0.25">
      <c r="E322" s="2" t="s">
        <v>785</v>
      </c>
      <c r="F322" s="2">
        <f t="shared" si="29"/>
        <v>0</v>
      </c>
    </row>
    <row r="323" spans="5:6" x14ac:dyDescent="0.25">
      <c r="E323" s="2" t="s">
        <v>786</v>
      </c>
      <c r="F323" s="2">
        <f t="shared" ref="F323:F385" si="30">IF(E323=E322,1,0)</f>
        <v>0</v>
      </c>
    </row>
    <row r="324" spans="5:6" x14ac:dyDescent="0.25">
      <c r="E324" s="2" t="s">
        <v>1414</v>
      </c>
      <c r="F324" s="2">
        <f t="shared" si="30"/>
        <v>0</v>
      </c>
    </row>
    <row r="325" spans="5:6" x14ac:dyDescent="0.25">
      <c r="E325" s="2" t="s">
        <v>383</v>
      </c>
      <c r="F325" s="2">
        <f t="shared" si="30"/>
        <v>0</v>
      </c>
    </row>
    <row r="326" spans="5:6" x14ac:dyDescent="0.25">
      <c r="E326" s="2" t="s">
        <v>946</v>
      </c>
      <c r="F326" s="2">
        <f t="shared" si="30"/>
        <v>0</v>
      </c>
    </row>
    <row r="327" spans="5:6" x14ac:dyDescent="0.25">
      <c r="E327" s="2" t="s">
        <v>387</v>
      </c>
      <c r="F327" s="2">
        <f t="shared" si="30"/>
        <v>0</v>
      </c>
    </row>
    <row r="328" spans="5:6" x14ac:dyDescent="0.25">
      <c r="E328" s="2" t="s">
        <v>384</v>
      </c>
      <c r="F328" s="2">
        <f t="shared" si="30"/>
        <v>0</v>
      </c>
    </row>
    <row r="329" spans="5:6" x14ac:dyDescent="0.25">
      <c r="E329" s="2" t="s">
        <v>385</v>
      </c>
      <c r="F329" s="2">
        <f t="shared" si="30"/>
        <v>0</v>
      </c>
    </row>
    <row r="330" spans="5:6" x14ac:dyDescent="0.25">
      <c r="E330" s="2" t="s">
        <v>1292</v>
      </c>
      <c r="F330" s="2">
        <f t="shared" si="30"/>
        <v>0</v>
      </c>
    </row>
    <row r="331" spans="5:6" x14ac:dyDescent="0.25">
      <c r="E331" s="2" t="s">
        <v>1052</v>
      </c>
      <c r="F331" s="2">
        <f t="shared" si="30"/>
        <v>0</v>
      </c>
    </row>
    <row r="332" spans="5:6" x14ac:dyDescent="0.25">
      <c r="E332" s="2" t="s">
        <v>1289</v>
      </c>
      <c r="F332" s="2">
        <f t="shared" si="30"/>
        <v>0</v>
      </c>
    </row>
    <row r="333" spans="5:6" x14ac:dyDescent="0.25">
      <c r="E333" s="2" t="s">
        <v>1541</v>
      </c>
      <c r="F333" s="2">
        <f t="shared" si="30"/>
        <v>0</v>
      </c>
    </row>
    <row r="334" spans="5:6" x14ac:dyDescent="0.25">
      <c r="E334" s="2" t="s">
        <v>389</v>
      </c>
      <c r="F334" s="2">
        <f t="shared" si="30"/>
        <v>0</v>
      </c>
    </row>
    <row r="335" spans="5:6" x14ac:dyDescent="0.25">
      <c r="E335" s="2" t="s">
        <v>1054</v>
      </c>
      <c r="F335" s="2">
        <f t="shared" si="30"/>
        <v>0</v>
      </c>
    </row>
    <row r="336" spans="5:6" x14ac:dyDescent="0.25">
      <c r="E336" s="2" t="s">
        <v>1204</v>
      </c>
      <c r="F336" s="2">
        <f t="shared" si="30"/>
        <v>0</v>
      </c>
    </row>
    <row r="337" spans="5:6" x14ac:dyDescent="0.25">
      <c r="E337" s="2" t="s">
        <v>392</v>
      </c>
      <c r="F337" s="2">
        <f t="shared" si="30"/>
        <v>0</v>
      </c>
    </row>
    <row r="338" spans="5:6" x14ac:dyDescent="0.25">
      <c r="E338" s="2" t="s">
        <v>1065</v>
      </c>
      <c r="F338" s="2">
        <f t="shared" si="30"/>
        <v>0</v>
      </c>
    </row>
    <row r="339" spans="5:6" x14ac:dyDescent="0.25">
      <c r="E339" s="2" t="s">
        <v>1427</v>
      </c>
      <c r="F339" s="2">
        <f t="shared" si="30"/>
        <v>0</v>
      </c>
    </row>
    <row r="340" spans="5:6" x14ac:dyDescent="0.25">
      <c r="E340" s="2" t="s">
        <v>1173</v>
      </c>
      <c r="F340" s="2">
        <f t="shared" si="30"/>
        <v>0</v>
      </c>
    </row>
    <row r="341" spans="5:6" x14ac:dyDescent="0.25">
      <c r="E341" s="2" t="s">
        <v>787</v>
      </c>
      <c r="F341" s="2">
        <f t="shared" si="30"/>
        <v>0</v>
      </c>
    </row>
    <row r="342" spans="5:6" x14ac:dyDescent="0.25">
      <c r="E342" s="2" t="s">
        <v>1324</v>
      </c>
      <c r="F342" s="2">
        <f t="shared" si="30"/>
        <v>0</v>
      </c>
    </row>
    <row r="343" spans="5:6" x14ac:dyDescent="0.25">
      <c r="E343" s="2" t="s">
        <v>1399</v>
      </c>
      <c r="F343" s="2">
        <f t="shared" si="30"/>
        <v>0</v>
      </c>
    </row>
    <row r="344" spans="5:6" x14ac:dyDescent="0.25">
      <c r="E344" s="2" t="s">
        <v>1301</v>
      </c>
      <c r="F344" s="2">
        <f t="shared" si="30"/>
        <v>0</v>
      </c>
    </row>
    <row r="345" spans="5:6" x14ac:dyDescent="0.25">
      <c r="E345" s="2" t="s">
        <v>1197</v>
      </c>
      <c r="F345" s="2">
        <f t="shared" si="30"/>
        <v>0</v>
      </c>
    </row>
    <row r="346" spans="5:6" x14ac:dyDescent="0.25">
      <c r="E346" s="2" t="s">
        <v>396</v>
      </c>
      <c r="F346" s="2">
        <f t="shared" si="30"/>
        <v>0</v>
      </c>
    </row>
    <row r="347" spans="5:6" x14ac:dyDescent="0.25">
      <c r="E347" s="2" t="s">
        <v>973</v>
      </c>
      <c r="F347" s="2">
        <f t="shared" si="30"/>
        <v>0</v>
      </c>
    </row>
    <row r="348" spans="5:6" x14ac:dyDescent="0.25">
      <c r="E348" s="2" t="s">
        <v>788</v>
      </c>
      <c r="F348" s="2">
        <f t="shared" si="30"/>
        <v>0</v>
      </c>
    </row>
    <row r="349" spans="5:6" x14ac:dyDescent="0.25">
      <c r="E349" s="2" t="s">
        <v>944</v>
      </c>
      <c r="F349" s="2">
        <f t="shared" si="30"/>
        <v>0</v>
      </c>
    </row>
    <row r="350" spans="5:6" x14ac:dyDescent="0.25">
      <c r="E350" s="2" t="s">
        <v>1509</v>
      </c>
      <c r="F350" s="2">
        <f t="shared" si="30"/>
        <v>0</v>
      </c>
    </row>
    <row r="351" spans="5:6" x14ac:dyDescent="0.25">
      <c r="E351" s="2" t="s">
        <v>1165</v>
      </c>
      <c r="F351" s="2">
        <f t="shared" si="30"/>
        <v>0</v>
      </c>
    </row>
    <row r="352" spans="5:6" x14ac:dyDescent="0.25">
      <c r="E352" s="2" t="s">
        <v>1167</v>
      </c>
      <c r="F352" s="2">
        <f t="shared" si="30"/>
        <v>0</v>
      </c>
    </row>
    <row r="353" spans="5:6" x14ac:dyDescent="0.25">
      <c r="E353" s="2" t="s">
        <v>398</v>
      </c>
      <c r="F353" s="2">
        <f t="shared" si="30"/>
        <v>0</v>
      </c>
    </row>
    <row r="354" spans="5:6" x14ac:dyDescent="0.25">
      <c r="E354" s="2" t="s">
        <v>1449</v>
      </c>
      <c r="F354" s="2">
        <f t="shared" si="30"/>
        <v>0</v>
      </c>
    </row>
    <row r="355" spans="5:6" x14ac:dyDescent="0.25">
      <c r="E355" s="2" t="s">
        <v>994</v>
      </c>
      <c r="F355" s="2">
        <f t="shared" si="30"/>
        <v>0</v>
      </c>
    </row>
    <row r="356" spans="5:6" x14ac:dyDescent="0.25">
      <c r="E356" s="2" t="s">
        <v>1042</v>
      </c>
      <c r="F356" s="2">
        <f t="shared" si="30"/>
        <v>0</v>
      </c>
    </row>
    <row r="357" spans="5:6" x14ac:dyDescent="0.25">
      <c r="E357" s="2" t="s">
        <v>1119</v>
      </c>
      <c r="F357" s="2">
        <f t="shared" si="30"/>
        <v>0</v>
      </c>
    </row>
    <row r="358" spans="5:6" x14ac:dyDescent="0.25">
      <c r="E358" s="2" t="s">
        <v>979</v>
      </c>
      <c r="F358" s="2">
        <f t="shared" si="30"/>
        <v>0</v>
      </c>
    </row>
    <row r="359" spans="5:6" x14ac:dyDescent="0.25">
      <c r="E359" s="2" t="s">
        <v>937</v>
      </c>
      <c r="F359" s="2">
        <f t="shared" si="30"/>
        <v>0</v>
      </c>
    </row>
    <row r="360" spans="5:6" x14ac:dyDescent="0.25">
      <c r="E360" s="2" t="s">
        <v>1055</v>
      </c>
      <c r="F360" s="2">
        <f t="shared" si="30"/>
        <v>0</v>
      </c>
    </row>
    <row r="361" spans="5:6" x14ac:dyDescent="0.25">
      <c r="E361" s="2" t="s">
        <v>1254</v>
      </c>
      <c r="F361" s="2">
        <f t="shared" si="30"/>
        <v>0</v>
      </c>
    </row>
    <row r="362" spans="5:6" x14ac:dyDescent="0.25">
      <c r="E362" s="2" t="s">
        <v>789</v>
      </c>
      <c r="F362" s="2">
        <f t="shared" si="30"/>
        <v>0</v>
      </c>
    </row>
    <row r="363" spans="5:6" x14ac:dyDescent="0.25">
      <c r="E363" s="2" t="s">
        <v>401</v>
      </c>
      <c r="F363" s="2">
        <f t="shared" si="30"/>
        <v>0</v>
      </c>
    </row>
    <row r="364" spans="5:6" x14ac:dyDescent="0.25">
      <c r="E364" s="2" t="s">
        <v>402</v>
      </c>
      <c r="F364" s="2">
        <f t="shared" si="30"/>
        <v>0</v>
      </c>
    </row>
    <row r="365" spans="5:6" x14ac:dyDescent="0.25">
      <c r="E365" s="2" t="s">
        <v>1300</v>
      </c>
      <c r="F365" s="2">
        <f t="shared" si="30"/>
        <v>0</v>
      </c>
    </row>
    <row r="366" spans="5:6" x14ac:dyDescent="0.25">
      <c r="E366" s="2" t="s">
        <v>1150</v>
      </c>
      <c r="F366" s="2">
        <f t="shared" si="30"/>
        <v>0</v>
      </c>
    </row>
    <row r="367" spans="5:6" x14ac:dyDescent="0.25">
      <c r="E367" s="2" t="s">
        <v>1256</v>
      </c>
      <c r="F367" s="2">
        <f t="shared" si="30"/>
        <v>0</v>
      </c>
    </row>
    <row r="368" spans="5:6" x14ac:dyDescent="0.25">
      <c r="E368" s="2" t="s">
        <v>790</v>
      </c>
      <c r="F368" s="2">
        <f t="shared" si="30"/>
        <v>0</v>
      </c>
    </row>
    <row r="369" spans="5:6" x14ac:dyDescent="0.25">
      <c r="E369" s="2" t="s">
        <v>991</v>
      </c>
      <c r="F369" s="2">
        <f t="shared" si="30"/>
        <v>0</v>
      </c>
    </row>
    <row r="370" spans="5:6" x14ac:dyDescent="0.25">
      <c r="E370" s="2" t="s">
        <v>1057</v>
      </c>
      <c r="F370" s="2">
        <f t="shared" si="30"/>
        <v>0</v>
      </c>
    </row>
    <row r="371" spans="5:6" x14ac:dyDescent="0.25">
      <c r="E371" s="2" t="s">
        <v>1517</v>
      </c>
      <c r="F371" s="2">
        <f t="shared" si="30"/>
        <v>0</v>
      </c>
    </row>
    <row r="372" spans="5:6" x14ac:dyDescent="0.25">
      <c r="E372" s="2" t="s">
        <v>1439</v>
      </c>
      <c r="F372" s="2">
        <f t="shared" si="30"/>
        <v>0</v>
      </c>
    </row>
    <row r="373" spans="5:6" x14ac:dyDescent="0.25">
      <c r="E373" s="2" t="s">
        <v>1118</v>
      </c>
      <c r="F373" s="2">
        <f t="shared" si="30"/>
        <v>0</v>
      </c>
    </row>
    <row r="374" spans="5:6" x14ac:dyDescent="0.25">
      <c r="E374" s="2" t="s">
        <v>1471</v>
      </c>
      <c r="F374" s="2">
        <f t="shared" si="30"/>
        <v>0</v>
      </c>
    </row>
    <row r="375" spans="5:6" x14ac:dyDescent="0.25">
      <c r="E375" s="2" t="s">
        <v>957</v>
      </c>
      <c r="F375" s="2">
        <f t="shared" si="30"/>
        <v>0</v>
      </c>
    </row>
    <row r="376" spans="5:6" x14ac:dyDescent="0.25">
      <c r="E376" s="2" t="s">
        <v>791</v>
      </c>
      <c r="F376" s="2">
        <f t="shared" si="30"/>
        <v>0</v>
      </c>
    </row>
    <row r="377" spans="5:6" x14ac:dyDescent="0.25">
      <c r="E377" s="2" t="s">
        <v>406</v>
      </c>
      <c r="F377" s="2">
        <f t="shared" si="30"/>
        <v>0</v>
      </c>
    </row>
    <row r="378" spans="5:6" x14ac:dyDescent="0.25">
      <c r="E378" s="2" t="s">
        <v>408</v>
      </c>
      <c r="F378" s="2">
        <f t="shared" si="30"/>
        <v>0</v>
      </c>
    </row>
    <row r="379" spans="5:6" x14ac:dyDescent="0.25">
      <c r="E379" s="2" t="s">
        <v>409</v>
      </c>
      <c r="F379" s="2">
        <f t="shared" si="30"/>
        <v>0</v>
      </c>
    </row>
    <row r="380" spans="5:6" x14ac:dyDescent="0.25">
      <c r="E380" s="2" t="s">
        <v>1543</v>
      </c>
      <c r="F380" s="2">
        <f t="shared" si="30"/>
        <v>0</v>
      </c>
    </row>
    <row r="381" spans="5:6" x14ac:dyDescent="0.25">
      <c r="E381" s="2" t="s">
        <v>410</v>
      </c>
      <c r="F381" s="2">
        <f t="shared" si="30"/>
        <v>0</v>
      </c>
    </row>
    <row r="382" spans="5:6" x14ac:dyDescent="0.25">
      <c r="E382" s="2" t="s">
        <v>412</v>
      </c>
      <c r="F382" s="2">
        <f t="shared" si="30"/>
        <v>0</v>
      </c>
    </row>
    <row r="383" spans="5:6" x14ac:dyDescent="0.25">
      <c r="E383" s="2" t="s">
        <v>413</v>
      </c>
      <c r="F383" s="2">
        <f t="shared" si="30"/>
        <v>0</v>
      </c>
    </row>
    <row r="384" spans="5:6" x14ac:dyDescent="0.25">
      <c r="E384" s="2" t="s">
        <v>415</v>
      </c>
      <c r="F384" s="2">
        <f t="shared" si="30"/>
        <v>0</v>
      </c>
    </row>
    <row r="385" spans="5:6" x14ac:dyDescent="0.25">
      <c r="E385" s="2" t="s">
        <v>416</v>
      </c>
      <c r="F385" s="2">
        <f t="shared" si="30"/>
        <v>0</v>
      </c>
    </row>
    <row r="386" spans="5:6" x14ac:dyDescent="0.25">
      <c r="E386" s="2" t="s">
        <v>1142</v>
      </c>
      <c r="F386" s="2">
        <f t="shared" ref="F386:F449" si="31">IF(E386=E385,1,0)</f>
        <v>0</v>
      </c>
    </row>
    <row r="387" spans="5:6" x14ac:dyDescent="0.25">
      <c r="E387" s="2" t="s">
        <v>1158</v>
      </c>
      <c r="F387" s="2">
        <f t="shared" si="31"/>
        <v>0</v>
      </c>
    </row>
    <row r="388" spans="5:6" x14ac:dyDescent="0.25">
      <c r="E388" s="2" t="s">
        <v>418</v>
      </c>
      <c r="F388" s="2">
        <f t="shared" si="31"/>
        <v>0</v>
      </c>
    </row>
    <row r="389" spans="5:6" x14ac:dyDescent="0.25">
      <c r="E389" s="2" t="s">
        <v>1309</v>
      </c>
      <c r="F389" s="2">
        <f t="shared" si="31"/>
        <v>0</v>
      </c>
    </row>
    <row r="390" spans="5:6" x14ac:dyDescent="0.25">
      <c r="E390" s="2" t="s">
        <v>1195</v>
      </c>
      <c r="F390" s="2">
        <f t="shared" si="31"/>
        <v>0</v>
      </c>
    </row>
    <row r="391" spans="5:6" x14ac:dyDescent="0.25">
      <c r="E391" s="2" t="s">
        <v>419</v>
      </c>
      <c r="F391" s="2">
        <f t="shared" si="31"/>
        <v>0</v>
      </c>
    </row>
    <row r="392" spans="5:6" x14ac:dyDescent="0.25">
      <c r="E392" s="2" t="s">
        <v>792</v>
      </c>
      <c r="F392" s="2">
        <f t="shared" si="31"/>
        <v>0</v>
      </c>
    </row>
    <row r="393" spans="5:6" x14ac:dyDescent="0.25">
      <c r="E393" s="2" t="s">
        <v>1043</v>
      </c>
      <c r="F393" s="2">
        <f t="shared" si="31"/>
        <v>0</v>
      </c>
    </row>
    <row r="394" spans="5:6" x14ac:dyDescent="0.25">
      <c r="E394" s="2" t="s">
        <v>1199</v>
      </c>
      <c r="F394" s="2">
        <f t="shared" si="31"/>
        <v>0</v>
      </c>
    </row>
    <row r="395" spans="5:6" x14ac:dyDescent="0.25">
      <c r="E395" s="2" t="s">
        <v>420</v>
      </c>
      <c r="F395" s="2">
        <f t="shared" si="31"/>
        <v>0</v>
      </c>
    </row>
    <row r="396" spans="5:6" x14ac:dyDescent="0.25">
      <c r="E396" s="2" t="s">
        <v>421</v>
      </c>
      <c r="F396" s="2">
        <f t="shared" si="31"/>
        <v>0</v>
      </c>
    </row>
    <row r="397" spans="5:6" x14ac:dyDescent="0.25">
      <c r="E397" s="2" t="s">
        <v>422</v>
      </c>
      <c r="F397" s="2">
        <f t="shared" si="31"/>
        <v>0</v>
      </c>
    </row>
    <row r="398" spans="5:6" x14ac:dyDescent="0.25">
      <c r="E398" s="2" t="s">
        <v>423</v>
      </c>
      <c r="F398" s="2">
        <f t="shared" si="31"/>
        <v>0</v>
      </c>
    </row>
    <row r="399" spans="5:6" x14ac:dyDescent="0.25">
      <c r="E399" s="2" t="s">
        <v>1000</v>
      </c>
      <c r="F399" s="2">
        <f t="shared" si="31"/>
        <v>0</v>
      </c>
    </row>
    <row r="400" spans="5:6" x14ac:dyDescent="0.25">
      <c r="E400" s="2" t="s">
        <v>1120</v>
      </c>
      <c r="F400" s="2">
        <f t="shared" si="31"/>
        <v>0</v>
      </c>
    </row>
    <row r="401" spans="5:6" x14ac:dyDescent="0.25">
      <c r="E401" s="2" t="s">
        <v>1533</v>
      </c>
      <c r="F401" s="2">
        <f t="shared" si="31"/>
        <v>0</v>
      </c>
    </row>
    <row r="402" spans="5:6" x14ac:dyDescent="0.25">
      <c r="E402" s="2" t="s">
        <v>1294</v>
      </c>
      <c r="F402" s="2">
        <f t="shared" si="31"/>
        <v>0</v>
      </c>
    </row>
    <row r="403" spans="5:6" x14ac:dyDescent="0.25">
      <c r="E403" s="2" t="s">
        <v>1408</v>
      </c>
      <c r="F403" s="2">
        <f t="shared" si="31"/>
        <v>0</v>
      </c>
    </row>
    <row r="404" spans="5:6" x14ac:dyDescent="0.25">
      <c r="E404" s="2" t="s">
        <v>793</v>
      </c>
      <c r="F404" s="2">
        <f t="shared" si="31"/>
        <v>0</v>
      </c>
    </row>
    <row r="405" spans="5:6" x14ac:dyDescent="0.25">
      <c r="E405" s="2" t="s">
        <v>425</v>
      </c>
      <c r="F405" s="2">
        <f t="shared" si="31"/>
        <v>0</v>
      </c>
    </row>
    <row r="406" spans="5:6" x14ac:dyDescent="0.25">
      <c r="E406" s="2" t="s">
        <v>426</v>
      </c>
      <c r="F406" s="2">
        <f t="shared" si="31"/>
        <v>0</v>
      </c>
    </row>
    <row r="407" spans="5:6" x14ac:dyDescent="0.25">
      <c r="E407" s="2" t="s">
        <v>427</v>
      </c>
      <c r="F407" s="2">
        <f t="shared" si="31"/>
        <v>0</v>
      </c>
    </row>
    <row r="408" spans="5:6" x14ac:dyDescent="0.25">
      <c r="E408" s="2" t="s">
        <v>428</v>
      </c>
      <c r="F408" s="2">
        <f t="shared" si="31"/>
        <v>0</v>
      </c>
    </row>
    <row r="409" spans="5:6" x14ac:dyDescent="0.25">
      <c r="E409" s="2" t="s">
        <v>1331</v>
      </c>
      <c r="F409" s="2">
        <f t="shared" si="31"/>
        <v>0</v>
      </c>
    </row>
    <row r="410" spans="5:6" x14ac:dyDescent="0.25">
      <c r="E410" s="2" t="s">
        <v>429</v>
      </c>
      <c r="F410" s="2">
        <f t="shared" si="31"/>
        <v>0</v>
      </c>
    </row>
    <row r="411" spans="5:6" x14ac:dyDescent="0.25">
      <c r="E411" s="2" t="s">
        <v>949</v>
      </c>
      <c r="F411" s="2">
        <f t="shared" si="31"/>
        <v>0</v>
      </c>
    </row>
    <row r="412" spans="5:6" x14ac:dyDescent="0.25">
      <c r="E412" s="2" t="s">
        <v>794</v>
      </c>
      <c r="F412" s="2">
        <f t="shared" si="31"/>
        <v>0</v>
      </c>
    </row>
    <row r="413" spans="5:6" x14ac:dyDescent="0.25">
      <c r="E413" s="2" t="s">
        <v>1453</v>
      </c>
      <c r="F413" s="2">
        <f t="shared" si="31"/>
        <v>0</v>
      </c>
    </row>
    <row r="414" spans="5:6" x14ac:dyDescent="0.25">
      <c r="E414" s="2" t="s">
        <v>1232</v>
      </c>
      <c r="F414" s="2">
        <f t="shared" si="31"/>
        <v>0</v>
      </c>
    </row>
    <row r="415" spans="5:6" x14ac:dyDescent="0.25">
      <c r="E415" s="2" t="s">
        <v>431</v>
      </c>
      <c r="F415" s="2">
        <f t="shared" si="31"/>
        <v>0</v>
      </c>
    </row>
    <row r="416" spans="5:6" x14ac:dyDescent="0.25">
      <c r="E416" s="2" t="s">
        <v>1410</v>
      </c>
      <c r="F416" s="2">
        <f t="shared" si="31"/>
        <v>0</v>
      </c>
    </row>
    <row r="417" spans="5:6" x14ac:dyDescent="0.25">
      <c r="E417" s="2" t="s">
        <v>1020</v>
      </c>
      <c r="F417" s="2">
        <f t="shared" si="31"/>
        <v>0</v>
      </c>
    </row>
    <row r="418" spans="5:6" x14ac:dyDescent="0.25">
      <c r="E418" s="2" t="s">
        <v>1138</v>
      </c>
      <c r="F418" s="2">
        <f t="shared" si="31"/>
        <v>0</v>
      </c>
    </row>
    <row r="419" spans="5:6" x14ac:dyDescent="0.25">
      <c r="E419" s="2" t="s">
        <v>964</v>
      </c>
      <c r="F419" s="2">
        <f t="shared" si="31"/>
        <v>0</v>
      </c>
    </row>
    <row r="420" spans="5:6" x14ac:dyDescent="0.25">
      <c r="E420" s="2" t="s">
        <v>1175</v>
      </c>
      <c r="F420" s="2">
        <f t="shared" si="31"/>
        <v>0</v>
      </c>
    </row>
    <row r="421" spans="5:6" x14ac:dyDescent="0.25">
      <c r="E421" s="2" t="s">
        <v>434</v>
      </c>
      <c r="F421" s="2">
        <f t="shared" si="31"/>
        <v>0</v>
      </c>
    </row>
    <row r="422" spans="5:6" x14ac:dyDescent="0.25">
      <c r="E422" s="2" t="s">
        <v>1405</v>
      </c>
      <c r="F422" s="2">
        <f t="shared" si="31"/>
        <v>0</v>
      </c>
    </row>
    <row r="423" spans="5:6" x14ac:dyDescent="0.25">
      <c r="E423" s="2" t="s">
        <v>1322</v>
      </c>
      <c r="F423" s="2">
        <f t="shared" si="31"/>
        <v>0</v>
      </c>
    </row>
    <row r="424" spans="5:6" x14ac:dyDescent="0.25">
      <c r="E424" s="2" t="s">
        <v>1291</v>
      </c>
      <c r="F424" s="2">
        <f t="shared" si="31"/>
        <v>0</v>
      </c>
    </row>
    <row r="425" spans="5:6" x14ac:dyDescent="0.25">
      <c r="E425" s="2" t="s">
        <v>436</v>
      </c>
      <c r="F425" s="2">
        <f t="shared" si="31"/>
        <v>0</v>
      </c>
    </row>
    <row r="426" spans="5:6" x14ac:dyDescent="0.25">
      <c r="E426" s="2" t="s">
        <v>437</v>
      </c>
      <c r="F426" s="2">
        <f t="shared" si="31"/>
        <v>0</v>
      </c>
    </row>
    <row r="427" spans="5:6" x14ac:dyDescent="0.25">
      <c r="E427" s="2" t="s">
        <v>435</v>
      </c>
      <c r="F427" s="2">
        <f t="shared" si="31"/>
        <v>0</v>
      </c>
    </row>
    <row r="428" spans="5:6" x14ac:dyDescent="0.25">
      <c r="E428" s="2" t="s">
        <v>438</v>
      </c>
      <c r="F428" s="2">
        <f t="shared" si="31"/>
        <v>0</v>
      </c>
    </row>
    <row r="429" spans="5:6" x14ac:dyDescent="0.25">
      <c r="E429" s="2" t="s">
        <v>1544</v>
      </c>
      <c r="F429" s="2">
        <f t="shared" si="31"/>
        <v>0</v>
      </c>
    </row>
    <row r="430" spans="5:6" x14ac:dyDescent="0.25">
      <c r="E430" s="2" t="s">
        <v>1081</v>
      </c>
      <c r="F430" s="2">
        <f t="shared" si="31"/>
        <v>0</v>
      </c>
    </row>
    <row r="431" spans="5:6" x14ac:dyDescent="0.25">
      <c r="E431" s="2" t="s">
        <v>1247</v>
      </c>
      <c r="F431" s="2">
        <f t="shared" si="31"/>
        <v>0</v>
      </c>
    </row>
    <row r="432" spans="5:6" x14ac:dyDescent="0.25">
      <c r="E432" s="2" t="s">
        <v>1022</v>
      </c>
      <c r="F432" s="2">
        <f t="shared" si="31"/>
        <v>0</v>
      </c>
    </row>
    <row r="433" spans="5:6" x14ac:dyDescent="0.25">
      <c r="E433" s="2" t="s">
        <v>1110</v>
      </c>
      <c r="F433" s="2">
        <f t="shared" si="31"/>
        <v>0</v>
      </c>
    </row>
    <row r="434" spans="5:6" x14ac:dyDescent="0.25">
      <c r="E434" s="2" t="s">
        <v>1265</v>
      </c>
      <c r="F434" s="2">
        <f t="shared" si="31"/>
        <v>0</v>
      </c>
    </row>
    <row r="435" spans="5:6" x14ac:dyDescent="0.25">
      <c r="E435" s="2" t="s">
        <v>1513</v>
      </c>
      <c r="F435" s="2">
        <f t="shared" si="31"/>
        <v>0</v>
      </c>
    </row>
    <row r="436" spans="5:6" x14ac:dyDescent="0.25">
      <c r="E436" s="2" t="s">
        <v>440</v>
      </c>
      <c r="F436" s="2">
        <f t="shared" si="31"/>
        <v>0</v>
      </c>
    </row>
    <row r="437" spans="5:6" x14ac:dyDescent="0.25">
      <c r="E437" s="2" t="s">
        <v>441</v>
      </c>
      <c r="F437" s="2">
        <f t="shared" si="31"/>
        <v>0</v>
      </c>
    </row>
    <row r="438" spans="5:6" x14ac:dyDescent="0.25">
      <c r="E438" s="2" t="s">
        <v>1280</v>
      </c>
      <c r="F438" s="2">
        <f t="shared" si="31"/>
        <v>0</v>
      </c>
    </row>
    <row r="439" spans="5:6" x14ac:dyDescent="0.25">
      <c r="E439" s="2" t="s">
        <v>1475</v>
      </c>
      <c r="F439" s="2">
        <f t="shared" si="31"/>
        <v>0</v>
      </c>
    </row>
    <row r="440" spans="5:6" x14ac:dyDescent="0.25">
      <c r="E440" s="2" t="s">
        <v>1115</v>
      </c>
      <c r="F440" s="2">
        <f t="shared" si="31"/>
        <v>0</v>
      </c>
    </row>
    <row r="441" spans="5:6" x14ac:dyDescent="0.25">
      <c r="E441" s="2" t="s">
        <v>1403</v>
      </c>
      <c r="F441" s="2">
        <f t="shared" si="31"/>
        <v>0</v>
      </c>
    </row>
    <row r="442" spans="5:6" x14ac:dyDescent="0.25">
      <c r="E442" s="2" t="s">
        <v>442</v>
      </c>
      <c r="F442" s="2">
        <f t="shared" si="31"/>
        <v>0</v>
      </c>
    </row>
    <row r="443" spans="5:6" x14ac:dyDescent="0.25">
      <c r="E443" s="2" t="s">
        <v>444</v>
      </c>
      <c r="F443" s="2">
        <f t="shared" si="31"/>
        <v>0</v>
      </c>
    </row>
    <row r="444" spans="5:6" x14ac:dyDescent="0.25">
      <c r="E444" s="2" t="s">
        <v>1402</v>
      </c>
      <c r="F444" s="2">
        <f t="shared" si="31"/>
        <v>0</v>
      </c>
    </row>
    <row r="445" spans="5:6" x14ac:dyDescent="0.25">
      <c r="E445" s="2" t="s">
        <v>445</v>
      </c>
      <c r="F445" s="2">
        <f t="shared" si="31"/>
        <v>0</v>
      </c>
    </row>
    <row r="446" spans="5:6" x14ac:dyDescent="0.25">
      <c r="E446" s="2" t="s">
        <v>1351</v>
      </c>
      <c r="F446" s="2">
        <f t="shared" si="31"/>
        <v>0</v>
      </c>
    </row>
    <row r="447" spans="5:6" x14ac:dyDescent="0.25">
      <c r="E447" s="2" t="s">
        <v>447</v>
      </c>
      <c r="F447" s="2">
        <f t="shared" si="31"/>
        <v>0</v>
      </c>
    </row>
    <row r="448" spans="5:6" x14ac:dyDescent="0.25">
      <c r="E448" s="2" t="s">
        <v>1466</v>
      </c>
      <c r="F448" s="2">
        <f t="shared" si="31"/>
        <v>0</v>
      </c>
    </row>
    <row r="449" spans="5:6" x14ac:dyDescent="0.25">
      <c r="E449" s="2" t="s">
        <v>448</v>
      </c>
      <c r="F449" s="2">
        <f t="shared" si="31"/>
        <v>0</v>
      </c>
    </row>
    <row r="450" spans="5:6" x14ac:dyDescent="0.25">
      <c r="E450" s="2" t="s">
        <v>449</v>
      </c>
      <c r="F450" s="2">
        <f t="shared" ref="F450:F511" si="32">IF(E450=E449,1,0)</f>
        <v>0</v>
      </c>
    </row>
    <row r="451" spans="5:6" x14ac:dyDescent="0.25">
      <c r="E451" s="2" t="s">
        <v>1263</v>
      </c>
      <c r="F451" s="2">
        <f t="shared" si="32"/>
        <v>0</v>
      </c>
    </row>
    <row r="452" spans="5:6" x14ac:dyDescent="0.25">
      <c r="E452" s="2" t="s">
        <v>1297</v>
      </c>
      <c r="F452" s="2">
        <f t="shared" si="32"/>
        <v>0</v>
      </c>
    </row>
    <row r="453" spans="5:6" x14ac:dyDescent="0.25">
      <c r="E453" s="2" t="s">
        <v>983</v>
      </c>
      <c r="F453" s="2">
        <f t="shared" si="32"/>
        <v>0</v>
      </c>
    </row>
    <row r="454" spans="5:6" x14ac:dyDescent="0.25">
      <c r="E454" s="2" t="s">
        <v>1392</v>
      </c>
      <c r="F454" s="2">
        <f t="shared" si="32"/>
        <v>0</v>
      </c>
    </row>
    <row r="455" spans="5:6" x14ac:dyDescent="0.25">
      <c r="E455" s="2" t="s">
        <v>450</v>
      </c>
      <c r="F455" s="2">
        <f t="shared" si="32"/>
        <v>0</v>
      </c>
    </row>
    <row r="456" spans="5:6" x14ac:dyDescent="0.25">
      <c r="E456" s="2" t="s">
        <v>1021</v>
      </c>
      <c r="F456" s="2">
        <f t="shared" si="32"/>
        <v>0</v>
      </c>
    </row>
    <row r="457" spans="5:6" x14ac:dyDescent="0.25">
      <c r="E457" s="2" t="s">
        <v>1018</v>
      </c>
      <c r="F457" s="2">
        <f t="shared" si="32"/>
        <v>0</v>
      </c>
    </row>
    <row r="458" spans="5:6" x14ac:dyDescent="0.25">
      <c r="E458" s="2" t="s">
        <v>1430</v>
      </c>
      <c r="F458" s="2">
        <f t="shared" si="32"/>
        <v>0</v>
      </c>
    </row>
    <row r="459" spans="5:6" x14ac:dyDescent="0.25">
      <c r="E459" s="2" t="s">
        <v>1355</v>
      </c>
      <c r="F459" s="2">
        <f t="shared" si="32"/>
        <v>0</v>
      </c>
    </row>
    <row r="460" spans="5:6" x14ac:dyDescent="0.25">
      <c r="E460" s="2" t="s">
        <v>796</v>
      </c>
      <c r="F460" s="2">
        <f t="shared" si="32"/>
        <v>0</v>
      </c>
    </row>
    <row r="461" spans="5:6" x14ac:dyDescent="0.25">
      <c r="E461" s="2" t="s">
        <v>1416</v>
      </c>
      <c r="F461" s="2">
        <f t="shared" si="32"/>
        <v>0</v>
      </c>
    </row>
    <row r="462" spans="5:6" x14ac:dyDescent="0.25">
      <c r="E462" s="2" t="s">
        <v>1325</v>
      </c>
      <c r="F462" s="2">
        <f t="shared" si="32"/>
        <v>0</v>
      </c>
    </row>
    <row r="463" spans="5:6" x14ac:dyDescent="0.25">
      <c r="E463" s="2" t="s">
        <v>452</v>
      </c>
      <c r="F463" s="2">
        <f t="shared" si="32"/>
        <v>0</v>
      </c>
    </row>
    <row r="464" spans="5:6" x14ac:dyDescent="0.25">
      <c r="E464" s="2" t="s">
        <v>453</v>
      </c>
      <c r="F464" s="2">
        <f t="shared" si="32"/>
        <v>0</v>
      </c>
    </row>
    <row r="465" spans="5:6" x14ac:dyDescent="0.25">
      <c r="E465" s="2" t="s">
        <v>457</v>
      </c>
      <c r="F465" s="2">
        <f t="shared" si="32"/>
        <v>0</v>
      </c>
    </row>
    <row r="466" spans="5:6" x14ac:dyDescent="0.25">
      <c r="E466" s="2" t="s">
        <v>1059</v>
      </c>
      <c r="F466" s="2">
        <f t="shared" si="32"/>
        <v>0</v>
      </c>
    </row>
    <row r="467" spans="5:6" x14ac:dyDescent="0.25">
      <c r="E467" s="2" t="s">
        <v>1349</v>
      </c>
      <c r="F467" s="2">
        <f t="shared" si="32"/>
        <v>0</v>
      </c>
    </row>
    <row r="468" spans="5:6" x14ac:dyDescent="0.25">
      <c r="E468" s="2" t="s">
        <v>980</v>
      </c>
      <c r="F468" s="2">
        <f t="shared" si="32"/>
        <v>0</v>
      </c>
    </row>
    <row r="469" spans="5:6" x14ac:dyDescent="0.25">
      <c r="E469" s="2" t="s">
        <v>1516</v>
      </c>
      <c r="F469" s="2">
        <f t="shared" si="32"/>
        <v>0</v>
      </c>
    </row>
    <row r="470" spans="5:6" x14ac:dyDescent="0.25">
      <c r="E470" s="2" t="s">
        <v>804</v>
      </c>
      <c r="F470" s="2">
        <f t="shared" si="32"/>
        <v>0</v>
      </c>
    </row>
    <row r="471" spans="5:6" x14ac:dyDescent="0.25">
      <c r="E471" s="2" t="s">
        <v>461</v>
      </c>
      <c r="F471" s="2">
        <f t="shared" si="32"/>
        <v>0</v>
      </c>
    </row>
    <row r="472" spans="5:6" x14ac:dyDescent="0.25">
      <c r="E472" s="2" t="s">
        <v>463</v>
      </c>
      <c r="F472" s="2">
        <f t="shared" si="32"/>
        <v>0</v>
      </c>
    </row>
    <row r="473" spans="5:6" x14ac:dyDescent="0.25">
      <c r="E473" s="2" t="s">
        <v>464</v>
      </c>
      <c r="F473" s="2">
        <f t="shared" si="32"/>
        <v>0</v>
      </c>
    </row>
    <row r="474" spans="5:6" x14ac:dyDescent="0.25">
      <c r="E474" s="2" t="s">
        <v>1015</v>
      </c>
      <c r="F474" s="2">
        <f t="shared" si="32"/>
        <v>0</v>
      </c>
    </row>
    <row r="475" spans="5:6" x14ac:dyDescent="0.25">
      <c r="E475" s="2" t="s">
        <v>1319</v>
      </c>
      <c r="F475" s="2">
        <f t="shared" si="32"/>
        <v>0</v>
      </c>
    </row>
    <row r="476" spans="5:6" x14ac:dyDescent="0.25">
      <c r="E476" s="2" t="s">
        <v>468</v>
      </c>
      <c r="F476" s="2">
        <f t="shared" si="32"/>
        <v>0</v>
      </c>
    </row>
    <row r="477" spans="5:6" x14ac:dyDescent="0.25">
      <c r="E477" s="2" t="s">
        <v>469</v>
      </c>
      <c r="F477" s="2">
        <f t="shared" si="32"/>
        <v>0</v>
      </c>
    </row>
    <row r="478" spans="5:6" x14ac:dyDescent="0.25">
      <c r="E478" s="2" t="s">
        <v>945</v>
      </c>
      <c r="F478" s="2">
        <f t="shared" si="32"/>
        <v>0</v>
      </c>
    </row>
    <row r="479" spans="5:6" x14ac:dyDescent="0.25">
      <c r="E479" s="2" t="s">
        <v>932</v>
      </c>
      <c r="F479" s="2">
        <f t="shared" si="32"/>
        <v>0</v>
      </c>
    </row>
    <row r="480" spans="5:6" x14ac:dyDescent="0.25">
      <c r="E480" s="2" t="s">
        <v>1131</v>
      </c>
      <c r="F480" s="2">
        <f t="shared" si="32"/>
        <v>0</v>
      </c>
    </row>
    <row r="481" spans="5:6" x14ac:dyDescent="0.25">
      <c r="E481" s="2" t="s">
        <v>1523</v>
      </c>
      <c r="F481" s="2">
        <f t="shared" si="32"/>
        <v>0</v>
      </c>
    </row>
    <row r="482" spans="5:6" x14ac:dyDescent="0.25">
      <c r="E482" s="2" t="s">
        <v>1172</v>
      </c>
      <c r="F482" s="2">
        <f t="shared" si="32"/>
        <v>0</v>
      </c>
    </row>
    <row r="483" spans="5:6" x14ac:dyDescent="0.25">
      <c r="E483" s="2" t="s">
        <v>17</v>
      </c>
      <c r="F483" s="2">
        <f t="shared" si="32"/>
        <v>0</v>
      </c>
    </row>
    <row r="484" spans="5:6" x14ac:dyDescent="0.25">
      <c r="E484" s="2" t="s">
        <v>1307</v>
      </c>
      <c r="F484" s="2">
        <f t="shared" si="32"/>
        <v>0</v>
      </c>
    </row>
    <row r="485" spans="5:6" x14ac:dyDescent="0.25">
      <c r="E485" s="2" t="s">
        <v>478</v>
      </c>
      <c r="F485" s="2">
        <f t="shared" si="32"/>
        <v>0</v>
      </c>
    </row>
    <row r="486" spans="5:6" x14ac:dyDescent="0.25">
      <c r="E486" s="2" t="s">
        <v>1326</v>
      </c>
      <c r="F486" s="2">
        <f t="shared" si="32"/>
        <v>0</v>
      </c>
    </row>
    <row r="487" spans="5:6" x14ac:dyDescent="0.25">
      <c r="E487" s="2" t="s">
        <v>479</v>
      </c>
      <c r="F487" s="2">
        <f t="shared" si="32"/>
        <v>0</v>
      </c>
    </row>
    <row r="488" spans="5:6" x14ac:dyDescent="0.25">
      <c r="E488" s="2" t="s">
        <v>1038</v>
      </c>
      <c r="F488" s="2">
        <f t="shared" si="32"/>
        <v>0</v>
      </c>
    </row>
    <row r="489" spans="5:6" x14ac:dyDescent="0.25">
      <c r="E489" s="2" t="s">
        <v>974</v>
      </c>
      <c r="F489" s="2">
        <f t="shared" si="32"/>
        <v>0</v>
      </c>
    </row>
    <row r="490" spans="5:6" x14ac:dyDescent="0.25">
      <c r="E490" s="2" t="s">
        <v>1352</v>
      </c>
      <c r="F490" s="2">
        <f t="shared" si="32"/>
        <v>0</v>
      </c>
    </row>
    <row r="491" spans="5:6" x14ac:dyDescent="0.25">
      <c r="E491" s="2" t="s">
        <v>811</v>
      </c>
      <c r="F491" s="2">
        <f t="shared" si="32"/>
        <v>0</v>
      </c>
    </row>
    <row r="492" spans="5:6" x14ac:dyDescent="0.25">
      <c r="E492" s="2" t="s">
        <v>1378</v>
      </c>
      <c r="F492" s="2">
        <f t="shared" si="32"/>
        <v>0</v>
      </c>
    </row>
    <row r="493" spans="5:6" x14ac:dyDescent="0.25">
      <c r="E493" s="2" t="s">
        <v>1375</v>
      </c>
      <c r="F493" s="2">
        <f t="shared" si="32"/>
        <v>0</v>
      </c>
    </row>
    <row r="494" spans="5:6" x14ac:dyDescent="0.25">
      <c r="E494" s="2" t="s">
        <v>1558</v>
      </c>
      <c r="F494" s="2">
        <f t="shared" si="32"/>
        <v>0</v>
      </c>
    </row>
    <row r="495" spans="5:6" x14ac:dyDescent="0.25">
      <c r="E495" s="2" t="s">
        <v>1328</v>
      </c>
      <c r="F495" s="2">
        <f t="shared" si="32"/>
        <v>0</v>
      </c>
    </row>
    <row r="496" spans="5:6" x14ac:dyDescent="0.25">
      <c r="E496" s="2" t="s">
        <v>1557</v>
      </c>
      <c r="F496" s="2">
        <f t="shared" si="32"/>
        <v>0</v>
      </c>
    </row>
    <row r="497" spans="5:6" x14ac:dyDescent="0.25">
      <c r="E497" s="2" t="s">
        <v>995</v>
      </c>
      <c r="F497" s="2">
        <f t="shared" si="32"/>
        <v>0</v>
      </c>
    </row>
    <row r="498" spans="5:6" x14ac:dyDescent="0.25">
      <c r="E498" s="2" t="s">
        <v>961</v>
      </c>
      <c r="F498" s="2">
        <f t="shared" si="32"/>
        <v>0</v>
      </c>
    </row>
    <row r="499" spans="5:6" x14ac:dyDescent="0.25">
      <c r="E499" s="2" t="s">
        <v>1272</v>
      </c>
      <c r="F499" s="2">
        <f t="shared" si="32"/>
        <v>0</v>
      </c>
    </row>
    <row r="500" spans="5:6" x14ac:dyDescent="0.25">
      <c r="E500" s="2" t="s">
        <v>1273</v>
      </c>
      <c r="F500" s="2">
        <f t="shared" si="32"/>
        <v>0</v>
      </c>
    </row>
    <row r="501" spans="5:6" x14ac:dyDescent="0.25">
      <c r="E501" s="2" t="s">
        <v>1134</v>
      </c>
      <c r="F501" s="2">
        <f t="shared" si="32"/>
        <v>0</v>
      </c>
    </row>
    <row r="502" spans="5:6" x14ac:dyDescent="0.25">
      <c r="E502" s="2" t="s">
        <v>1348</v>
      </c>
      <c r="F502" s="2">
        <f t="shared" si="32"/>
        <v>0</v>
      </c>
    </row>
    <row r="503" spans="5:6" x14ac:dyDescent="0.25">
      <c r="E503" s="2" t="s">
        <v>1394</v>
      </c>
      <c r="F503" s="2">
        <f t="shared" si="32"/>
        <v>0</v>
      </c>
    </row>
    <row r="504" spans="5:6" x14ac:dyDescent="0.25">
      <c r="E504" s="2" t="s">
        <v>1045</v>
      </c>
      <c r="F504" s="2">
        <f t="shared" si="32"/>
        <v>0</v>
      </c>
    </row>
    <row r="505" spans="5:6" x14ac:dyDescent="0.25">
      <c r="E505" s="2" t="s">
        <v>1371</v>
      </c>
      <c r="F505" s="2">
        <f t="shared" si="32"/>
        <v>0</v>
      </c>
    </row>
    <row r="506" spans="5:6" x14ac:dyDescent="0.25">
      <c r="E506" s="2" t="s">
        <v>1320</v>
      </c>
      <c r="F506" s="2">
        <f t="shared" si="32"/>
        <v>0</v>
      </c>
    </row>
    <row r="507" spans="5:6" x14ac:dyDescent="0.25">
      <c r="E507" s="2" t="s">
        <v>484</v>
      </c>
      <c r="F507" s="2">
        <f t="shared" si="32"/>
        <v>0</v>
      </c>
    </row>
    <row r="508" spans="5:6" x14ac:dyDescent="0.25">
      <c r="E508" s="2" t="s">
        <v>1510</v>
      </c>
      <c r="F508" s="2">
        <f t="shared" si="32"/>
        <v>0</v>
      </c>
    </row>
    <row r="509" spans="5:6" x14ac:dyDescent="0.25">
      <c r="E509" s="2" t="s">
        <v>1468</v>
      </c>
      <c r="F509" s="2">
        <f t="shared" si="32"/>
        <v>0</v>
      </c>
    </row>
    <row r="510" spans="5:6" x14ac:dyDescent="0.25">
      <c r="E510" s="2" t="s">
        <v>1358</v>
      </c>
      <c r="F510" s="2">
        <f t="shared" si="32"/>
        <v>0</v>
      </c>
    </row>
    <row r="511" spans="5:6" x14ac:dyDescent="0.25">
      <c r="E511" s="2" t="s">
        <v>1227</v>
      </c>
      <c r="F511" s="2">
        <f t="shared" si="32"/>
        <v>0</v>
      </c>
    </row>
    <row r="512" spans="5:6" x14ac:dyDescent="0.25">
      <c r="E512" s="2" t="s">
        <v>1096</v>
      </c>
      <c r="F512" s="2">
        <f t="shared" ref="F512:F575" si="33">IF(E512=E511,1,0)</f>
        <v>0</v>
      </c>
    </row>
    <row r="513" spans="5:6" x14ac:dyDescent="0.25">
      <c r="E513" s="2" t="s">
        <v>1441</v>
      </c>
      <c r="F513" s="2">
        <f t="shared" si="33"/>
        <v>0</v>
      </c>
    </row>
    <row r="514" spans="5:6" x14ac:dyDescent="0.25">
      <c r="E514" s="2" t="s">
        <v>1048</v>
      </c>
      <c r="F514" s="2">
        <f t="shared" si="33"/>
        <v>0</v>
      </c>
    </row>
    <row r="515" spans="5:6" x14ac:dyDescent="0.25">
      <c r="E515" s="2" t="s">
        <v>1218</v>
      </c>
      <c r="F515" s="2">
        <f t="shared" si="33"/>
        <v>0</v>
      </c>
    </row>
    <row r="516" spans="5:6" x14ac:dyDescent="0.25">
      <c r="E516" s="2" t="s">
        <v>1220</v>
      </c>
      <c r="F516" s="2">
        <f t="shared" si="33"/>
        <v>0</v>
      </c>
    </row>
    <row r="517" spans="5:6" x14ac:dyDescent="0.25">
      <c r="E517" s="2" t="s">
        <v>1268</v>
      </c>
      <c r="F517" s="2">
        <f t="shared" si="33"/>
        <v>0</v>
      </c>
    </row>
    <row r="518" spans="5:6" x14ac:dyDescent="0.25">
      <c r="E518" s="2" t="s">
        <v>1053</v>
      </c>
      <c r="F518" s="2">
        <f t="shared" si="33"/>
        <v>0</v>
      </c>
    </row>
    <row r="519" spans="5:6" x14ac:dyDescent="0.25">
      <c r="E519" s="2" t="s">
        <v>488</v>
      </c>
      <c r="F519" s="2">
        <f t="shared" si="33"/>
        <v>0</v>
      </c>
    </row>
    <row r="520" spans="5:6" x14ac:dyDescent="0.25">
      <c r="E520" s="2" t="s">
        <v>489</v>
      </c>
      <c r="F520" s="2">
        <f t="shared" si="33"/>
        <v>0</v>
      </c>
    </row>
    <row r="521" spans="5:6" x14ac:dyDescent="0.25">
      <c r="E521" s="2" t="s">
        <v>1140</v>
      </c>
      <c r="F521" s="2">
        <f t="shared" si="33"/>
        <v>0</v>
      </c>
    </row>
    <row r="522" spans="5:6" x14ac:dyDescent="0.25">
      <c r="E522" s="2" t="s">
        <v>1364</v>
      </c>
      <c r="F522" s="2">
        <f t="shared" si="33"/>
        <v>0</v>
      </c>
    </row>
    <row r="523" spans="5:6" x14ac:dyDescent="0.25">
      <c r="E523" s="2" t="s">
        <v>490</v>
      </c>
      <c r="F523" s="2">
        <f t="shared" si="33"/>
        <v>0</v>
      </c>
    </row>
    <row r="524" spans="5:6" x14ac:dyDescent="0.25">
      <c r="E524" s="2" t="s">
        <v>952</v>
      </c>
      <c r="F524" s="2">
        <f t="shared" si="33"/>
        <v>0</v>
      </c>
    </row>
    <row r="525" spans="5:6" x14ac:dyDescent="0.25">
      <c r="E525" s="2" t="s">
        <v>491</v>
      </c>
      <c r="F525" s="2">
        <f t="shared" si="33"/>
        <v>0</v>
      </c>
    </row>
    <row r="526" spans="5:6" x14ac:dyDescent="0.25">
      <c r="E526" s="2" t="s">
        <v>494</v>
      </c>
      <c r="F526" s="2">
        <f t="shared" si="33"/>
        <v>0</v>
      </c>
    </row>
    <row r="527" spans="5:6" x14ac:dyDescent="0.25">
      <c r="E527" s="2" t="s">
        <v>495</v>
      </c>
      <c r="F527" s="2">
        <f t="shared" si="33"/>
        <v>0</v>
      </c>
    </row>
    <row r="528" spans="5:6" x14ac:dyDescent="0.25">
      <c r="E528" s="2" t="s">
        <v>492</v>
      </c>
      <c r="F528" s="2">
        <f t="shared" si="33"/>
        <v>0</v>
      </c>
    </row>
    <row r="529" spans="5:6" x14ac:dyDescent="0.25">
      <c r="E529" s="2" t="s">
        <v>493</v>
      </c>
      <c r="F529" s="2">
        <f t="shared" si="33"/>
        <v>0</v>
      </c>
    </row>
    <row r="530" spans="5:6" x14ac:dyDescent="0.25">
      <c r="E530" s="2" t="s">
        <v>954</v>
      </c>
      <c r="F530" s="2">
        <f t="shared" si="33"/>
        <v>0</v>
      </c>
    </row>
    <row r="531" spans="5:6" x14ac:dyDescent="0.25">
      <c r="E531" s="2" t="s">
        <v>1233</v>
      </c>
      <c r="F531" s="2">
        <f t="shared" si="33"/>
        <v>0</v>
      </c>
    </row>
    <row r="532" spans="5:6" x14ac:dyDescent="0.25">
      <c r="E532" s="2" t="s">
        <v>1299</v>
      </c>
      <c r="F532" s="2">
        <f t="shared" si="33"/>
        <v>0</v>
      </c>
    </row>
    <row r="533" spans="5:6" x14ac:dyDescent="0.25">
      <c r="E533" s="2" t="s">
        <v>499</v>
      </c>
      <c r="F533" s="2">
        <f t="shared" si="33"/>
        <v>0</v>
      </c>
    </row>
    <row r="534" spans="5:6" x14ac:dyDescent="0.25">
      <c r="E534" s="2" t="s">
        <v>1078</v>
      </c>
      <c r="F534" s="2">
        <f t="shared" si="33"/>
        <v>0</v>
      </c>
    </row>
    <row r="535" spans="5:6" x14ac:dyDescent="0.25">
      <c r="E535" s="2" t="s">
        <v>1316</v>
      </c>
      <c r="F535" s="2">
        <f t="shared" si="33"/>
        <v>0</v>
      </c>
    </row>
    <row r="536" spans="5:6" x14ac:dyDescent="0.25">
      <c r="E536" s="2" t="s">
        <v>815</v>
      </c>
      <c r="F536" s="2">
        <f t="shared" si="33"/>
        <v>0</v>
      </c>
    </row>
    <row r="537" spans="5:6" x14ac:dyDescent="0.25">
      <c r="E537" s="2" t="s">
        <v>1213</v>
      </c>
      <c r="F537" s="2">
        <f t="shared" si="33"/>
        <v>0</v>
      </c>
    </row>
    <row r="538" spans="5:6" x14ac:dyDescent="0.25">
      <c r="E538" s="2" t="s">
        <v>501</v>
      </c>
      <c r="F538" s="2">
        <f t="shared" si="33"/>
        <v>0</v>
      </c>
    </row>
    <row r="539" spans="5:6" x14ac:dyDescent="0.25">
      <c r="E539" s="2" t="s">
        <v>985</v>
      </c>
      <c r="F539" s="2">
        <f t="shared" si="33"/>
        <v>0</v>
      </c>
    </row>
    <row r="540" spans="5:6" x14ac:dyDescent="0.25">
      <c r="E540" s="2" t="s">
        <v>951</v>
      </c>
      <c r="F540" s="2">
        <f t="shared" si="33"/>
        <v>0</v>
      </c>
    </row>
    <row r="541" spans="5:6" x14ac:dyDescent="0.25">
      <c r="E541" s="2" t="s">
        <v>1137</v>
      </c>
      <c r="F541" s="2">
        <f t="shared" si="33"/>
        <v>0</v>
      </c>
    </row>
    <row r="542" spans="5:6" x14ac:dyDescent="0.25">
      <c r="E542" s="2" t="s">
        <v>1100</v>
      </c>
      <c r="F542" s="2">
        <f t="shared" si="33"/>
        <v>0</v>
      </c>
    </row>
    <row r="543" spans="5:6" x14ac:dyDescent="0.25">
      <c r="E543" s="2" t="s">
        <v>1391</v>
      </c>
      <c r="F543" s="2">
        <f t="shared" si="33"/>
        <v>0</v>
      </c>
    </row>
    <row r="544" spans="5:6" x14ac:dyDescent="0.25">
      <c r="E544" s="2" t="s">
        <v>1379</v>
      </c>
      <c r="F544" s="2">
        <f t="shared" si="33"/>
        <v>0</v>
      </c>
    </row>
    <row r="545" spans="5:6" x14ac:dyDescent="0.25">
      <c r="E545" s="2" t="s">
        <v>505</v>
      </c>
      <c r="F545" s="2">
        <f t="shared" si="33"/>
        <v>0</v>
      </c>
    </row>
    <row r="546" spans="5:6" x14ac:dyDescent="0.25">
      <c r="E546" s="2" t="s">
        <v>1520</v>
      </c>
      <c r="F546" s="2">
        <f t="shared" si="33"/>
        <v>0</v>
      </c>
    </row>
    <row r="547" spans="5:6" x14ac:dyDescent="0.25">
      <c r="E547" s="2" t="s">
        <v>507</v>
      </c>
      <c r="F547" s="2">
        <f t="shared" si="33"/>
        <v>0</v>
      </c>
    </row>
    <row r="548" spans="5:6" x14ac:dyDescent="0.25">
      <c r="E548" s="2" t="s">
        <v>1555</v>
      </c>
      <c r="F548" s="2">
        <f t="shared" si="33"/>
        <v>0</v>
      </c>
    </row>
    <row r="549" spans="5:6" x14ac:dyDescent="0.25">
      <c r="E549" s="2" t="s">
        <v>1061</v>
      </c>
      <c r="F549" s="2">
        <f t="shared" si="33"/>
        <v>0</v>
      </c>
    </row>
    <row r="550" spans="5:6" x14ac:dyDescent="0.25">
      <c r="E550" s="2" t="s">
        <v>1458</v>
      </c>
      <c r="F550" s="2">
        <f t="shared" si="33"/>
        <v>0</v>
      </c>
    </row>
    <row r="551" spans="5:6" x14ac:dyDescent="0.25">
      <c r="E551" s="2" t="s">
        <v>508</v>
      </c>
      <c r="F551" s="2">
        <f t="shared" si="33"/>
        <v>0</v>
      </c>
    </row>
    <row r="552" spans="5:6" x14ac:dyDescent="0.25">
      <c r="E552" s="2" t="s">
        <v>1343</v>
      </c>
      <c r="F552" s="2">
        <f t="shared" si="33"/>
        <v>0</v>
      </c>
    </row>
    <row r="553" spans="5:6" x14ac:dyDescent="0.25">
      <c r="E553" s="2" t="s">
        <v>1327</v>
      </c>
      <c r="F553" s="2">
        <f t="shared" si="33"/>
        <v>0</v>
      </c>
    </row>
    <row r="554" spans="5:6" x14ac:dyDescent="0.25">
      <c r="E554" s="2" t="s">
        <v>1182</v>
      </c>
      <c r="F554" s="2">
        <f t="shared" si="33"/>
        <v>0</v>
      </c>
    </row>
    <row r="555" spans="5:6" x14ac:dyDescent="0.25">
      <c r="E555" s="2" t="s">
        <v>1507</v>
      </c>
      <c r="F555" s="2">
        <f t="shared" si="33"/>
        <v>0</v>
      </c>
    </row>
    <row r="556" spans="5:6" x14ac:dyDescent="0.25">
      <c r="E556" s="2" t="s">
        <v>1493</v>
      </c>
      <c r="F556" s="2">
        <f t="shared" si="33"/>
        <v>0</v>
      </c>
    </row>
    <row r="557" spans="5:6" x14ac:dyDescent="0.25">
      <c r="E557" s="2" t="s">
        <v>1419</v>
      </c>
      <c r="F557" s="2">
        <f t="shared" si="33"/>
        <v>0</v>
      </c>
    </row>
    <row r="558" spans="5:6" x14ac:dyDescent="0.25">
      <c r="E558" s="2" t="s">
        <v>1103</v>
      </c>
      <c r="F558" s="2">
        <f t="shared" si="33"/>
        <v>0</v>
      </c>
    </row>
    <row r="559" spans="5:6" x14ac:dyDescent="0.25">
      <c r="E559" s="2" t="s">
        <v>509</v>
      </c>
      <c r="F559" s="2">
        <f t="shared" si="33"/>
        <v>0</v>
      </c>
    </row>
    <row r="560" spans="5:6" x14ac:dyDescent="0.25">
      <c r="E560" s="2" t="s">
        <v>1126</v>
      </c>
      <c r="F560" s="2">
        <f t="shared" si="33"/>
        <v>0</v>
      </c>
    </row>
    <row r="561" spans="5:6" x14ac:dyDescent="0.25">
      <c r="E561" s="2" t="s">
        <v>515</v>
      </c>
      <c r="F561" s="2">
        <f t="shared" si="33"/>
        <v>0</v>
      </c>
    </row>
    <row r="562" spans="5:6" x14ac:dyDescent="0.25">
      <c r="E562" s="2" t="s">
        <v>1313</v>
      </c>
      <c r="F562" s="2">
        <f t="shared" si="33"/>
        <v>0</v>
      </c>
    </row>
    <row r="563" spans="5:6" x14ac:dyDescent="0.25">
      <c r="E563" s="2" t="s">
        <v>1132</v>
      </c>
      <c r="F563" s="2">
        <f t="shared" si="33"/>
        <v>0</v>
      </c>
    </row>
    <row r="564" spans="5:6" x14ac:dyDescent="0.25">
      <c r="E564" s="2" t="s">
        <v>1214</v>
      </c>
      <c r="F564" s="2">
        <f t="shared" si="33"/>
        <v>0</v>
      </c>
    </row>
    <row r="565" spans="5:6" x14ac:dyDescent="0.25">
      <c r="E565" s="2" t="s">
        <v>518</v>
      </c>
      <c r="F565" s="2">
        <f t="shared" si="33"/>
        <v>0</v>
      </c>
    </row>
    <row r="566" spans="5:6" x14ac:dyDescent="0.25">
      <c r="E566" s="2" t="s">
        <v>520</v>
      </c>
      <c r="F566" s="2">
        <f t="shared" si="33"/>
        <v>0</v>
      </c>
    </row>
    <row r="567" spans="5:6" x14ac:dyDescent="0.25">
      <c r="E567" s="2" t="s">
        <v>948</v>
      </c>
      <c r="F567" s="2">
        <f t="shared" si="33"/>
        <v>0</v>
      </c>
    </row>
    <row r="568" spans="5:6" x14ac:dyDescent="0.25">
      <c r="E568" s="2" t="s">
        <v>512</v>
      </c>
      <c r="F568" s="2">
        <f t="shared" si="33"/>
        <v>0</v>
      </c>
    </row>
    <row r="569" spans="5:6" x14ac:dyDescent="0.25">
      <c r="E569" s="2" t="s">
        <v>521</v>
      </c>
      <c r="F569" s="2">
        <f t="shared" si="33"/>
        <v>0</v>
      </c>
    </row>
    <row r="570" spans="5:6" x14ac:dyDescent="0.25">
      <c r="E570" s="2" t="s">
        <v>1494</v>
      </c>
      <c r="F570" s="2">
        <f t="shared" si="33"/>
        <v>0</v>
      </c>
    </row>
    <row r="571" spans="5:6" x14ac:dyDescent="0.25">
      <c r="E571" s="2" t="s">
        <v>1290</v>
      </c>
      <c r="F571" s="2">
        <f t="shared" si="33"/>
        <v>0</v>
      </c>
    </row>
    <row r="572" spans="5:6" x14ac:dyDescent="0.25">
      <c r="E572" s="2" t="s">
        <v>525</v>
      </c>
      <c r="F572" s="2">
        <f t="shared" si="33"/>
        <v>0</v>
      </c>
    </row>
    <row r="573" spans="5:6" x14ac:dyDescent="0.25">
      <c r="E573" s="2" t="s">
        <v>524</v>
      </c>
      <c r="F573" s="2">
        <f t="shared" si="33"/>
        <v>0</v>
      </c>
    </row>
    <row r="574" spans="5:6" x14ac:dyDescent="0.25">
      <c r="E574" s="2" t="s">
        <v>526</v>
      </c>
      <c r="F574" s="2">
        <f t="shared" si="33"/>
        <v>0</v>
      </c>
    </row>
    <row r="575" spans="5:6" x14ac:dyDescent="0.25">
      <c r="E575" s="2" t="s">
        <v>10</v>
      </c>
      <c r="F575" s="2">
        <f t="shared" si="33"/>
        <v>0</v>
      </c>
    </row>
    <row r="576" spans="5:6" x14ac:dyDescent="0.25">
      <c r="E576" s="2" t="s">
        <v>513</v>
      </c>
      <c r="F576" s="2">
        <f t="shared" ref="F576:F639" si="34">IF(E576=E575,1,0)</f>
        <v>0</v>
      </c>
    </row>
    <row r="577" spans="5:6" x14ac:dyDescent="0.25">
      <c r="E577" s="2" t="s">
        <v>1478</v>
      </c>
      <c r="F577" s="2">
        <f t="shared" si="34"/>
        <v>0</v>
      </c>
    </row>
    <row r="578" spans="5:6" x14ac:dyDescent="0.25">
      <c r="E578" s="2" t="s">
        <v>528</v>
      </c>
      <c r="F578" s="2">
        <f t="shared" si="34"/>
        <v>0</v>
      </c>
    </row>
    <row r="579" spans="5:6" x14ac:dyDescent="0.25">
      <c r="E579" s="2" t="s">
        <v>1431</v>
      </c>
      <c r="F579" s="2">
        <f t="shared" si="34"/>
        <v>0</v>
      </c>
    </row>
    <row r="580" spans="5:6" x14ac:dyDescent="0.25">
      <c r="E580" s="2" t="s">
        <v>1215</v>
      </c>
      <c r="F580" s="2">
        <f t="shared" si="34"/>
        <v>0</v>
      </c>
    </row>
    <row r="581" spans="5:6" x14ac:dyDescent="0.25">
      <c r="E581" s="2" t="s">
        <v>1395</v>
      </c>
      <c r="F581" s="2">
        <f t="shared" si="34"/>
        <v>0</v>
      </c>
    </row>
    <row r="582" spans="5:6" x14ac:dyDescent="0.25">
      <c r="E582" s="2" t="s">
        <v>1498</v>
      </c>
      <c r="F582" s="2">
        <f t="shared" si="34"/>
        <v>0</v>
      </c>
    </row>
    <row r="583" spans="5:6" x14ac:dyDescent="0.25">
      <c r="E583" s="2" t="s">
        <v>1125</v>
      </c>
      <c r="F583" s="2">
        <f t="shared" si="34"/>
        <v>0</v>
      </c>
    </row>
    <row r="584" spans="5:6" x14ac:dyDescent="0.25">
      <c r="E584" s="2" t="s">
        <v>1477</v>
      </c>
      <c r="F584" s="2">
        <f t="shared" si="34"/>
        <v>0</v>
      </c>
    </row>
    <row r="585" spans="5:6" x14ac:dyDescent="0.25">
      <c r="E585" s="2" t="s">
        <v>1346</v>
      </c>
      <c r="F585" s="2">
        <f t="shared" si="34"/>
        <v>0</v>
      </c>
    </row>
    <row r="586" spans="5:6" x14ac:dyDescent="0.25">
      <c r="E586" s="2" t="s">
        <v>1334</v>
      </c>
      <c r="F586" s="2">
        <f t="shared" si="34"/>
        <v>0</v>
      </c>
    </row>
    <row r="587" spans="5:6" x14ac:dyDescent="0.25">
      <c r="E587" s="2" t="s">
        <v>1423</v>
      </c>
      <c r="F587" s="2">
        <f t="shared" si="34"/>
        <v>0</v>
      </c>
    </row>
    <row r="588" spans="5:6" x14ac:dyDescent="0.25">
      <c r="E588" s="2" t="s">
        <v>1202</v>
      </c>
      <c r="F588" s="2">
        <f t="shared" si="34"/>
        <v>0</v>
      </c>
    </row>
    <row r="589" spans="5:6" x14ac:dyDescent="0.25">
      <c r="E589" s="2" t="s">
        <v>1071</v>
      </c>
      <c r="F589" s="2">
        <f t="shared" si="34"/>
        <v>0</v>
      </c>
    </row>
    <row r="590" spans="5:6" x14ac:dyDescent="0.25">
      <c r="E590" s="2" t="s">
        <v>1360</v>
      </c>
      <c r="F590" s="2">
        <f t="shared" si="34"/>
        <v>0</v>
      </c>
    </row>
    <row r="591" spans="5:6" x14ac:dyDescent="0.25">
      <c r="E591" s="2" t="s">
        <v>1105</v>
      </c>
      <c r="F591" s="2">
        <f t="shared" si="34"/>
        <v>0</v>
      </c>
    </row>
    <row r="592" spans="5:6" x14ac:dyDescent="0.25">
      <c r="E592" s="2" t="s">
        <v>1002</v>
      </c>
      <c r="F592" s="2">
        <f t="shared" si="34"/>
        <v>0</v>
      </c>
    </row>
    <row r="593" spans="5:6" x14ac:dyDescent="0.25">
      <c r="E593" s="2" t="s">
        <v>1317</v>
      </c>
      <c r="F593" s="2">
        <f t="shared" si="34"/>
        <v>0</v>
      </c>
    </row>
    <row r="594" spans="5:6" x14ac:dyDescent="0.25">
      <c r="E594" s="2" t="s">
        <v>1409</v>
      </c>
      <c r="F594" s="2">
        <f t="shared" si="34"/>
        <v>0</v>
      </c>
    </row>
    <row r="595" spans="5:6" x14ac:dyDescent="0.25">
      <c r="E595" s="2" t="s">
        <v>1161</v>
      </c>
      <c r="F595" s="2">
        <f t="shared" si="34"/>
        <v>0</v>
      </c>
    </row>
    <row r="596" spans="5:6" x14ac:dyDescent="0.25">
      <c r="E596" s="2" t="s">
        <v>1518</v>
      </c>
      <c r="F596" s="2">
        <f t="shared" si="34"/>
        <v>0</v>
      </c>
    </row>
    <row r="597" spans="5:6" x14ac:dyDescent="0.25">
      <c r="E597" s="2" t="s">
        <v>1208</v>
      </c>
      <c r="F597" s="2">
        <f t="shared" si="34"/>
        <v>0</v>
      </c>
    </row>
    <row r="598" spans="5:6" x14ac:dyDescent="0.25">
      <c r="E598" s="2" t="s">
        <v>1404</v>
      </c>
      <c r="F598" s="2">
        <f t="shared" si="34"/>
        <v>0</v>
      </c>
    </row>
    <row r="599" spans="5:6" x14ac:dyDescent="0.25">
      <c r="E599" s="2" t="s">
        <v>1383</v>
      </c>
      <c r="F599" s="2">
        <f t="shared" si="34"/>
        <v>0</v>
      </c>
    </row>
    <row r="600" spans="5:6" x14ac:dyDescent="0.25">
      <c r="E600" s="2" t="s">
        <v>1461</v>
      </c>
      <c r="F600" s="2">
        <f t="shared" si="34"/>
        <v>0</v>
      </c>
    </row>
    <row r="601" spans="5:6" x14ac:dyDescent="0.25">
      <c r="E601" s="2" t="s">
        <v>1366</v>
      </c>
      <c r="F601" s="2">
        <f t="shared" si="34"/>
        <v>0</v>
      </c>
    </row>
    <row r="602" spans="5:6" x14ac:dyDescent="0.25">
      <c r="E602" s="2" t="s">
        <v>1250</v>
      </c>
      <c r="F602" s="2">
        <f t="shared" si="34"/>
        <v>0</v>
      </c>
    </row>
    <row r="603" spans="5:6" x14ac:dyDescent="0.25">
      <c r="E603" s="2" t="s">
        <v>1129</v>
      </c>
      <c r="F603" s="2">
        <f t="shared" si="34"/>
        <v>0</v>
      </c>
    </row>
    <row r="604" spans="5:6" x14ac:dyDescent="0.25">
      <c r="E604" s="2" t="s">
        <v>1545</v>
      </c>
      <c r="F604" s="2">
        <f t="shared" si="34"/>
        <v>0</v>
      </c>
    </row>
    <row r="605" spans="5:6" x14ac:dyDescent="0.25">
      <c r="E605" s="2" t="s">
        <v>1154</v>
      </c>
      <c r="F605" s="2">
        <f t="shared" si="34"/>
        <v>0</v>
      </c>
    </row>
    <row r="606" spans="5:6" x14ac:dyDescent="0.25">
      <c r="E606" s="2" t="s">
        <v>1398</v>
      </c>
      <c r="F606" s="2">
        <f t="shared" si="34"/>
        <v>0</v>
      </c>
    </row>
    <row r="607" spans="5:6" x14ac:dyDescent="0.25">
      <c r="E607" s="2" t="s">
        <v>1436</v>
      </c>
      <c r="F607" s="2">
        <f t="shared" si="34"/>
        <v>0</v>
      </c>
    </row>
    <row r="608" spans="5:6" x14ac:dyDescent="0.25">
      <c r="E608" s="2" t="s">
        <v>1432</v>
      </c>
      <c r="F608" s="2">
        <f t="shared" si="34"/>
        <v>0</v>
      </c>
    </row>
    <row r="609" spans="5:6" x14ac:dyDescent="0.25">
      <c r="E609" s="2" t="s">
        <v>1531</v>
      </c>
      <c r="F609" s="2">
        <f t="shared" si="34"/>
        <v>0</v>
      </c>
    </row>
    <row r="610" spans="5:6" x14ac:dyDescent="0.25">
      <c r="E610" s="2" t="s">
        <v>1496</v>
      </c>
      <c r="F610" s="2">
        <f t="shared" si="34"/>
        <v>0</v>
      </c>
    </row>
    <row r="611" spans="5:6" x14ac:dyDescent="0.25">
      <c r="E611" s="2" t="s">
        <v>1372</v>
      </c>
      <c r="F611" s="2">
        <f t="shared" si="34"/>
        <v>0</v>
      </c>
    </row>
    <row r="612" spans="5:6" x14ac:dyDescent="0.25">
      <c r="E612" s="2" t="s">
        <v>1033</v>
      </c>
      <c r="F612" s="2">
        <f t="shared" si="34"/>
        <v>0</v>
      </c>
    </row>
    <row r="613" spans="5:6" x14ac:dyDescent="0.25">
      <c r="E613" s="2" t="s">
        <v>1187</v>
      </c>
      <c r="F613" s="2">
        <f t="shared" si="34"/>
        <v>0</v>
      </c>
    </row>
    <row r="614" spans="5:6" x14ac:dyDescent="0.25">
      <c r="E614" s="2" t="s">
        <v>1386</v>
      </c>
      <c r="F614" s="2">
        <f t="shared" si="34"/>
        <v>0</v>
      </c>
    </row>
    <row r="615" spans="5:6" x14ac:dyDescent="0.25">
      <c r="E615" s="2" t="s">
        <v>1305</v>
      </c>
      <c r="F615" s="2">
        <f t="shared" si="34"/>
        <v>0</v>
      </c>
    </row>
    <row r="616" spans="5:6" x14ac:dyDescent="0.25">
      <c r="E616" s="2" t="s">
        <v>1064</v>
      </c>
      <c r="F616" s="2">
        <f t="shared" si="34"/>
        <v>0</v>
      </c>
    </row>
    <row r="617" spans="5:6" x14ac:dyDescent="0.25">
      <c r="E617" s="2" t="s">
        <v>823</v>
      </c>
      <c r="F617" s="2">
        <f t="shared" si="34"/>
        <v>0</v>
      </c>
    </row>
    <row r="618" spans="5:6" x14ac:dyDescent="0.25">
      <c r="E618" s="2" t="s">
        <v>1335</v>
      </c>
      <c r="F618" s="2">
        <f t="shared" si="34"/>
        <v>0</v>
      </c>
    </row>
    <row r="619" spans="5:6" x14ac:dyDescent="0.25">
      <c r="E619" s="2" t="s">
        <v>1525</v>
      </c>
      <c r="F619" s="2">
        <f t="shared" si="34"/>
        <v>0</v>
      </c>
    </row>
    <row r="620" spans="5:6" x14ac:dyDescent="0.25">
      <c r="E620" s="2" t="s">
        <v>1354</v>
      </c>
      <c r="F620" s="2">
        <f t="shared" si="34"/>
        <v>0</v>
      </c>
    </row>
    <row r="621" spans="5:6" x14ac:dyDescent="0.25">
      <c r="E621" s="2" t="s">
        <v>529</v>
      </c>
      <c r="F621" s="2">
        <f t="shared" si="34"/>
        <v>0</v>
      </c>
    </row>
    <row r="622" spans="5:6" x14ac:dyDescent="0.25">
      <c r="E622" s="2" t="s">
        <v>1239</v>
      </c>
      <c r="F622" s="2">
        <f t="shared" si="34"/>
        <v>0</v>
      </c>
    </row>
    <row r="623" spans="5:6" x14ac:dyDescent="0.25">
      <c r="E623" s="2" t="s">
        <v>1448</v>
      </c>
      <c r="F623" s="2">
        <f t="shared" si="34"/>
        <v>0</v>
      </c>
    </row>
    <row r="624" spans="5:6" x14ac:dyDescent="0.25">
      <c r="E624" s="2" t="s">
        <v>531</v>
      </c>
      <c r="F624" s="2">
        <f t="shared" si="34"/>
        <v>0</v>
      </c>
    </row>
    <row r="625" spans="5:6" x14ac:dyDescent="0.25">
      <c r="E625" s="2" t="s">
        <v>826</v>
      </c>
      <c r="F625" s="2">
        <f t="shared" si="34"/>
        <v>0</v>
      </c>
    </row>
    <row r="626" spans="5:6" x14ac:dyDescent="0.25">
      <c r="E626" s="2" t="s">
        <v>1121</v>
      </c>
      <c r="F626" s="2">
        <f t="shared" si="34"/>
        <v>0</v>
      </c>
    </row>
    <row r="627" spans="5:6" x14ac:dyDescent="0.25">
      <c r="E627" s="2" t="s">
        <v>535</v>
      </c>
      <c r="F627" s="2">
        <f t="shared" si="34"/>
        <v>0</v>
      </c>
    </row>
    <row r="628" spans="5:6" x14ac:dyDescent="0.25">
      <c r="E628" s="2" t="s">
        <v>1025</v>
      </c>
      <c r="F628" s="2">
        <f t="shared" si="34"/>
        <v>0</v>
      </c>
    </row>
    <row r="629" spans="5:6" x14ac:dyDescent="0.25">
      <c r="E629" s="2" t="s">
        <v>825</v>
      </c>
      <c r="F629" s="2">
        <f t="shared" si="34"/>
        <v>0</v>
      </c>
    </row>
    <row r="630" spans="5:6" x14ac:dyDescent="0.25">
      <c r="E630" s="2" t="s">
        <v>537</v>
      </c>
      <c r="F630" s="2">
        <f t="shared" si="34"/>
        <v>0</v>
      </c>
    </row>
    <row r="631" spans="5:6" x14ac:dyDescent="0.25">
      <c r="E631" s="2" t="s">
        <v>828</v>
      </c>
      <c r="F631" s="2">
        <f t="shared" si="34"/>
        <v>0</v>
      </c>
    </row>
    <row r="632" spans="5:6" x14ac:dyDescent="0.25">
      <c r="E632" s="2" t="s">
        <v>541</v>
      </c>
      <c r="F632" s="2">
        <f t="shared" si="34"/>
        <v>0</v>
      </c>
    </row>
    <row r="633" spans="5:6" x14ac:dyDescent="0.25">
      <c r="E633" s="2" t="s">
        <v>1490</v>
      </c>
      <c r="F633" s="2">
        <f t="shared" si="34"/>
        <v>0</v>
      </c>
    </row>
    <row r="634" spans="5:6" x14ac:dyDescent="0.25">
      <c r="E634" s="2" t="s">
        <v>1066</v>
      </c>
      <c r="F634" s="2">
        <f t="shared" si="34"/>
        <v>0</v>
      </c>
    </row>
    <row r="635" spans="5:6" x14ac:dyDescent="0.25">
      <c r="E635" s="2" t="s">
        <v>1237</v>
      </c>
      <c r="F635" s="2">
        <f t="shared" si="34"/>
        <v>0</v>
      </c>
    </row>
    <row r="636" spans="5:6" x14ac:dyDescent="0.25">
      <c r="E636" s="2" t="s">
        <v>1205</v>
      </c>
      <c r="F636" s="2">
        <f t="shared" si="34"/>
        <v>0</v>
      </c>
    </row>
    <row r="637" spans="5:6" x14ac:dyDescent="0.25">
      <c r="E637" s="2" t="s">
        <v>1388</v>
      </c>
      <c r="F637" s="2">
        <f t="shared" si="34"/>
        <v>0</v>
      </c>
    </row>
    <row r="638" spans="5:6" x14ac:dyDescent="0.25">
      <c r="E638" s="2" t="s">
        <v>1536</v>
      </c>
      <c r="F638" s="2">
        <f t="shared" si="34"/>
        <v>0</v>
      </c>
    </row>
    <row r="639" spans="5:6" x14ac:dyDescent="0.25">
      <c r="E639" s="2" t="s">
        <v>950</v>
      </c>
      <c r="F639" s="2">
        <f t="shared" si="34"/>
        <v>0</v>
      </c>
    </row>
    <row r="640" spans="5:6" x14ac:dyDescent="0.25">
      <c r="E640" s="2" t="s">
        <v>1393</v>
      </c>
      <c r="F640" s="2">
        <f t="shared" ref="F640:F703" si="35">IF(E640=E639,1,0)</f>
        <v>0</v>
      </c>
    </row>
    <row r="641" spans="5:6" x14ac:dyDescent="0.25">
      <c r="E641" s="2" t="s">
        <v>989</v>
      </c>
      <c r="F641" s="2">
        <f t="shared" si="35"/>
        <v>0</v>
      </c>
    </row>
    <row r="642" spans="5:6" x14ac:dyDescent="0.25">
      <c r="E642" s="2" t="s">
        <v>1136</v>
      </c>
      <c r="F642" s="2">
        <f t="shared" si="35"/>
        <v>0</v>
      </c>
    </row>
    <row r="643" spans="5:6" x14ac:dyDescent="0.25">
      <c r="E643" s="2" t="s">
        <v>1029</v>
      </c>
      <c r="F643" s="2">
        <f t="shared" si="35"/>
        <v>0</v>
      </c>
    </row>
    <row r="644" spans="5:6" x14ac:dyDescent="0.25">
      <c r="E644" s="2" t="s">
        <v>542</v>
      </c>
      <c r="F644" s="2">
        <f t="shared" si="35"/>
        <v>0</v>
      </c>
    </row>
    <row r="645" spans="5:6" x14ac:dyDescent="0.25">
      <c r="E645" s="2" t="s">
        <v>543</v>
      </c>
      <c r="F645" s="2">
        <f t="shared" si="35"/>
        <v>0</v>
      </c>
    </row>
    <row r="646" spans="5:6" x14ac:dyDescent="0.25">
      <c r="E646" s="2" t="s">
        <v>829</v>
      </c>
      <c r="F646" s="2">
        <f t="shared" si="35"/>
        <v>0</v>
      </c>
    </row>
    <row r="647" spans="5:6" x14ac:dyDescent="0.25">
      <c r="E647" s="2" t="s">
        <v>1245</v>
      </c>
      <c r="F647" s="2">
        <f t="shared" si="35"/>
        <v>0</v>
      </c>
    </row>
    <row r="648" spans="5:6" x14ac:dyDescent="0.25">
      <c r="E648" s="2" t="s">
        <v>1396</v>
      </c>
      <c r="F648" s="2">
        <f t="shared" si="35"/>
        <v>0</v>
      </c>
    </row>
    <row r="649" spans="5:6" x14ac:dyDescent="0.25">
      <c r="E649" s="2" t="s">
        <v>545</v>
      </c>
      <c r="F649" s="2">
        <f t="shared" si="35"/>
        <v>0</v>
      </c>
    </row>
    <row r="650" spans="5:6" x14ac:dyDescent="0.25">
      <c r="E650" s="2" t="s">
        <v>539</v>
      </c>
      <c r="F650" s="2">
        <f t="shared" si="35"/>
        <v>0</v>
      </c>
    </row>
    <row r="651" spans="5:6" x14ac:dyDescent="0.25">
      <c r="E651" s="2" t="s">
        <v>546</v>
      </c>
      <c r="F651" s="2">
        <f t="shared" si="35"/>
        <v>0</v>
      </c>
    </row>
    <row r="652" spans="5:6" x14ac:dyDescent="0.25">
      <c r="E652" s="2" t="s">
        <v>1152</v>
      </c>
      <c r="F652" s="2">
        <f t="shared" si="35"/>
        <v>0</v>
      </c>
    </row>
    <row r="653" spans="5:6" x14ac:dyDescent="0.25">
      <c r="E653" s="2" t="s">
        <v>1473</v>
      </c>
      <c r="F653" s="2">
        <f t="shared" si="35"/>
        <v>0</v>
      </c>
    </row>
    <row r="654" spans="5:6" x14ac:dyDescent="0.25">
      <c r="E654" s="2" t="s">
        <v>1196</v>
      </c>
      <c r="F654" s="2">
        <f t="shared" si="35"/>
        <v>0</v>
      </c>
    </row>
    <row r="655" spans="5:6" x14ac:dyDescent="0.25">
      <c r="E655" s="2" t="s">
        <v>1470</v>
      </c>
      <c r="F655" s="2">
        <f t="shared" si="35"/>
        <v>0</v>
      </c>
    </row>
    <row r="656" spans="5:6" x14ac:dyDescent="0.25">
      <c r="E656" s="2" t="s">
        <v>547</v>
      </c>
      <c r="F656" s="2">
        <f t="shared" si="35"/>
        <v>0</v>
      </c>
    </row>
    <row r="657" spans="5:6" x14ac:dyDescent="0.25">
      <c r="E657" s="2" t="s">
        <v>1058</v>
      </c>
      <c r="F657" s="2">
        <f t="shared" si="35"/>
        <v>0</v>
      </c>
    </row>
    <row r="658" spans="5:6" x14ac:dyDescent="0.25">
      <c r="E658" s="2" t="s">
        <v>830</v>
      </c>
      <c r="F658" s="2">
        <f t="shared" si="35"/>
        <v>0</v>
      </c>
    </row>
    <row r="659" spans="5:6" x14ac:dyDescent="0.25">
      <c r="E659" s="2" t="s">
        <v>969</v>
      </c>
      <c r="F659" s="2">
        <f t="shared" si="35"/>
        <v>0</v>
      </c>
    </row>
    <row r="660" spans="5:6" x14ac:dyDescent="0.25">
      <c r="E660" s="2" t="s">
        <v>548</v>
      </c>
      <c r="F660" s="2">
        <f t="shared" si="35"/>
        <v>0</v>
      </c>
    </row>
    <row r="661" spans="5:6" x14ac:dyDescent="0.25">
      <c r="E661" s="2" t="s">
        <v>984</v>
      </c>
      <c r="F661" s="2">
        <f t="shared" si="35"/>
        <v>0</v>
      </c>
    </row>
    <row r="662" spans="5:6" x14ac:dyDescent="0.25">
      <c r="E662" s="2" t="s">
        <v>1286</v>
      </c>
      <c r="F662" s="2">
        <f t="shared" si="35"/>
        <v>0</v>
      </c>
    </row>
    <row r="663" spans="5:6" x14ac:dyDescent="0.25">
      <c r="E663" s="2" t="s">
        <v>1151</v>
      </c>
      <c r="F663" s="2">
        <f t="shared" si="35"/>
        <v>0</v>
      </c>
    </row>
    <row r="664" spans="5:6" x14ac:dyDescent="0.25">
      <c r="E664" s="2" t="s">
        <v>1113</v>
      </c>
      <c r="F664" s="2">
        <f t="shared" si="35"/>
        <v>0</v>
      </c>
    </row>
    <row r="665" spans="5:6" x14ac:dyDescent="0.25">
      <c r="E665" s="2" t="s">
        <v>963</v>
      </c>
      <c r="F665" s="2">
        <f t="shared" si="35"/>
        <v>0</v>
      </c>
    </row>
    <row r="666" spans="5:6" x14ac:dyDescent="0.25">
      <c r="E666" s="2" t="s">
        <v>551</v>
      </c>
      <c r="F666" s="2">
        <f t="shared" si="35"/>
        <v>0</v>
      </c>
    </row>
    <row r="667" spans="5:6" x14ac:dyDescent="0.25">
      <c r="E667" s="2" t="s">
        <v>1159</v>
      </c>
      <c r="F667" s="2">
        <f t="shared" si="35"/>
        <v>0</v>
      </c>
    </row>
    <row r="668" spans="5:6" x14ac:dyDescent="0.25">
      <c r="E668" s="2" t="s">
        <v>968</v>
      </c>
      <c r="F668" s="2">
        <f t="shared" si="35"/>
        <v>0</v>
      </c>
    </row>
    <row r="669" spans="5:6" x14ac:dyDescent="0.25">
      <c r="E669" s="2" t="s">
        <v>1032</v>
      </c>
      <c r="F669" s="2">
        <f t="shared" si="35"/>
        <v>0</v>
      </c>
    </row>
    <row r="670" spans="5:6" x14ac:dyDescent="0.25">
      <c r="E670" s="2" t="s">
        <v>833</v>
      </c>
      <c r="F670" s="2">
        <f t="shared" si="35"/>
        <v>0</v>
      </c>
    </row>
    <row r="671" spans="5:6" x14ac:dyDescent="0.25">
      <c r="E671" s="2" t="s">
        <v>553</v>
      </c>
      <c r="F671" s="2">
        <f t="shared" si="35"/>
        <v>0</v>
      </c>
    </row>
    <row r="672" spans="5:6" x14ac:dyDescent="0.25">
      <c r="E672" s="2" t="s">
        <v>554</v>
      </c>
      <c r="F672" s="2">
        <f t="shared" si="35"/>
        <v>0</v>
      </c>
    </row>
    <row r="673" spans="5:6" x14ac:dyDescent="0.25">
      <c r="E673" s="2" t="s">
        <v>1411</v>
      </c>
      <c r="F673" s="2">
        <f t="shared" si="35"/>
        <v>0</v>
      </c>
    </row>
    <row r="674" spans="5:6" x14ac:dyDescent="0.25">
      <c r="E674" s="2" t="s">
        <v>556</v>
      </c>
      <c r="F674" s="2">
        <f t="shared" si="35"/>
        <v>0</v>
      </c>
    </row>
    <row r="675" spans="5:6" x14ac:dyDescent="0.25">
      <c r="E675" s="2" t="s">
        <v>557</v>
      </c>
      <c r="F675" s="2">
        <f t="shared" si="35"/>
        <v>0</v>
      </c>
    </row>
    <row r="676" spans="5:6" x14ac:dyDescent="0.25">
      <c r="E676" s="2" t="s">
        <v>558</v>
      </c>
      <c r="F676" s="2">
        <f t="shared" si="35"/>
        <v>0</v>
      </c>
    </row>
    <row r="677" spans="5:6" x14ac:dyDescent="0.25">
      <c r="E677" s="2" t="s">
        <v>559</v>
      </c>
      <c r="F677" s="2">
        <f t="shared" si="35"/>
        <v>0</v>
      </c>
    </row>
    <row r="678" spans="5:6" x14ac:dyDescent="0.25">
      <c r="E678" s="2" t="s">
        <v>1488</v>
      </c>
      <c r="F678" s="2">
        <f t="shared" si="35"/>
        <v>0</v>
      </c>
    </row>
    <row r="679" spans="5:6" x14ac:dyDescent="0.25">
      <c r="E679" s="2" t="s">
        <v>1098</v>
      </c>
      <c r="F679" s="2">
        <f t="shared" si="35"/>
        <v>0</v>
      </c>
    </row>
    <row r="680" spans="5:6" x14ac:dyDescent="0.25">
      <c r="E680" s="2" t="s">
        <v>1060</v>
      </c>
      <c r="F680" s="2">
        <f t="shared" si="35"/>
        <v>0</v>
      </c>
    </row>
    <row r="681" spans="5:6" x14ac:dyDescent="0.25">
      <c r="E681" s="2" t="s">
        <v>835</v>
      </c>
      <c r="F681" s="2">
        <f t="shared" si="35"/>
        <v>0</v>
      </c>
    </row>
    <row r="682" spans="5:6" x14ac:dyDescent="0.25">
      <c r="E682" s="2" t="s">
        <v>1480</v>
      </c>
      <c r="F682" s="2">
        <f t="shared" si="35"/>
        <v>0</v>
      </c>
    </row>
    <row r="683" spans="5:6" x14ac:dyDescent="0.25">
      <c r="E683" s="2" t="s">
        <v>1148</v>
      </c>
      <c r="F683" s="2">
        <f t="shared" si="35"/>
        <v>0</v>
      </c>
    </row>
    <row r="684" spans="5:6" x14ac:dyDescent="0.25">
      <c r="E684" s="2" t="s">
        <v>1527</v>
      </c>
      <c r="F684" s="2">
        <f t="shared" si="35"/>
        <v>0</v>
      </c>
    </row>
    <row r="685" spans="5:6" x14ac:dyDescent="0.25">
      <c r="E685" s="2" t="s">
        <v>1374</v>
      </c>
      <c r="F685" s="2">
        <f t="shared" si="35"/>
        <v>0</v>
      </c>
    </row>
    <row r="686" spans="5:6" x14ac:dyDescent="0.25">
      <c r="E686" s="2" t="s">
        <v>840</v>
      </c>
      <c r="F686" s="2">
        <f t="shared" si="35"/>
        <v>0</v>
      </c>
    </row>
    <row r="687" spans="5:6" x14ac:dyDescent="0.25">
      <c r="E687" s="2" t="s">
        <v>1234</v>
      </c>
      <c r="F687" s="2">
        <f t="shared" si="35"/>
        <v>0</v>
      </c>
    </row>
    <row r="688" spans="5:6" x14ac:dyDescent="0.25">
      <c r="E688" s="2" t="s">
        <v>1007</v>
      </c>
      <c r="F688" s="2">
        <f t="shared" si="35"/>
        <v>0</v>
      </c>
    </row>
    <row r="689" spans="5:6" x14ac:dyDescent="0.25">
      <c r="E689" s="2" t="s">
        <v>1340</v>
      </c>
      <c r="F689" s="2">
        <f t="shared" si="35"/>
        <v>0</v>
      </c>
    </row>
    <row r="690" spans="5:6" x14ac:dyDescent="0.25">
      <c r="E690" s="2" t="s">
        <v>1304</v>
      </c>
      <c r="F690" s="2">
        <f t="shared" si="35"/>
        <v>0</v>
      </c>
    </row>
    <row r="691" spans="5:6" x14ac:dyDescent="0.25">
      <c r="E691" s="2" t="s">
        <v>836</v>
      </c>
      <c r="F691" s="2">
        <f t="shared" si="35"/>
        <v>0</v>
      </c>
    </row>
    <row r="692" spans="5:6" x14ac:dyDescent="0.25">
      <c r="E692" s="2" t="s">
        <v>1363</v>
      </c>
      <c r="F692" s="2">
        <f t="shared" si="35"/>
        <v>0</v>
      </c>
    </row>
    <row r="693" spans="5:6" x14ac:dyDescent="0.25">
      <c r="E693" s="2" t="s">
        <v>1091</v>
      </c>
      <c r="F693" s="2">
        <f t="shared" si="35"/>
        <v>0</v>
      </c>
    </row>
    <row r="694" spans="5:6" x14ac:dyDescent="0.25">
      <c r="E694" s="2" t="s">
        <v>990</v>
      </c>
      <c r="F694" s="2">
        <f t="shared" si="35"/>
        <v>0</v>
      </c>
    </row>
    <row r="695" spans="5:6" x14ac:dyDescent="0.25">
      <c r="E695" s="2" t="s">
        <v>561</v>
      </c>
      <c r="F695" s="2">
        <f t="shared" si="35"/>
        <v>0</v>
      </c>
    </row>
    <row r="696" spans="5:6" x14ac:dyDescent="0.25">
      <c r="E696" s="2" t="s">
        <v>562</v>
      </c>
      <c r="F696" s="2">
        <f t="shared" si="35"/>
        <v>0</v>
      </c>
    </row>
    <row r="697" spans="5:6" x14ac:dyDescent="0.25">
      <c r="E697" s="2" t="s">
        <v>563</v>
      </c>
      <c r="F697" s="2">
        <f t="shared" si="35"/>
        <v>0</v>
      </c>
    </row>
    <row r="698" spans="5:6" x14ac:dyDescent="0.25">
      <c r="E698" s="2" t="s">
        <v>564</v>
      </c>
      <c r="F698" s="2">
        <f t="shared" si="35"/>
        <v>0</v>
      </c>
    </row>
    <row r="699" spans="5:6" x14ac:dyDescent="0.25">
      <c r="E699" s="2" t="s">
        <v>1429</v>
      </c>
      <c r="F699" s="2">
        <f t="shared" si="35"/>
        <v>0</v>
      </c>
    </row>
    <row r="700" spans="5:6" x14ac:dyDescent="0.25">
      <c r="E700" s="2" t="s">
        <v>1228</v>
      </c>
      <c r="F700" s="2">
        <f t="shared" si="35"/>
        <v>0</v>
      </c>
    </row>
    <row r="701" spans="5:6" x14ac:dyDescent="0.25">
      <c r="E701" s="2" t="s">
        <v>1123</v>
      </c>
      <c r="F701" s="2">
        <f t="shared" si="35"/>
        <v>0</v>
      </c>
    </row>
    <row r="702" spans="5:6" x14ac:dyDescent="0.25">
      <c r="E702" s="2" t="s">
        <v>1130</v>
      </c>
      <c r="F702" s="2">
        <f t="shared" si="35"/>
        <v>0</v>
      </c>
    </row>
    <row r="703" spans="5:6" x14ac:dyDescent="0.25">
      <c r="E703" s="2" t="s">
        <v>568</v>
      </c>
      <c r="F703" s="2">
        <f t="shared" si="35"/>
        <v>0</v>
      </c>
    </row>
    <row r="704" spans="5:6" x14ac:dyDescent="0.25">
      <c r="E704" s="2" t="s">
        <v>1122</v>
      </c>
      <c r="F704" s="2">
        <f t="shared" ref="F704:F767" si="36">IF(E704=E703,1,0)</f>
        <v>0</v>
      </c>
    </row>
    <row r="705" spans="5:6" x14ac:dyDescent="0.25">
      <c r="E705" s="2" t="s">
        <v>569</v>
      </c>
      <c r="F705" s="2">
        <f t="shared" si="36"/>
        <v>0</v>
      </c>
    </row>
    <row r="706" spans="5:6" x14ac:dyDescent="0.25">
      <c r="E706" s="2" t="s">
        <v>1104</v>
      </c>
      <c r="F706" s="2">
        <f t="shared" si="36"/>
        <v>0</v>
      </c>
    </row>
    <row r="707" spans="5:6" x14ac:dyDescent="0.25">
      <c r="E707" s="2" t="s">
        <v>570</v>
      </c>
      <c r="F707" s="2">
        <f t="shared" si="36"/>
        <v>0</v>
      </c>
    </row>
    <row r="708" spans="5:6" x14ac:dyDescent="0.25">
      <c r="E708" s="2" t="s">
        <v>572</v>
      </c>
      <c r="F708" s="2">
        <f t="shared" si="36"/>
        <v>0</v>
      </c>
    </row>
    <row r="709" spans="5:6" x14ac:dyDescent="0.25">
      <c r="E709" s="2" t="s">
        <v>1031</v>
      </c>
      <c r="F709" s="2">
        <f t="shared" si="36"/>
        <v>0</v>
      </c>
    </row>
    <row r="710" spans="5:6" x14ac:dyDescent="0.25">
      <c r="E710" s="2" t="s">
        <v>573</v>
      </c>
      <c r="F710" s="2">
        <f t="shared" si="36"/>
        <v>0</v>
      </c>
    </row>
    <row r="711" spans="5:6" x14ac:dyDescent="0.25">
      <c r="E711" s="2" t="s">
        <v>847</v>
      </c>
      <c r="F711" s="2">
        <f t="shared" si="36"/>
        <v>0</v>
      </c>
    </row>
    <row r="712" spans="5:6" x14ac:dyDescent="0.25">
      <c r="E712" s="2" t="s">
        <v>574</v>
      </c>
      <c r="F712" s="2">
        <f t="shared" si="36"/>
        <v>0</v>
      </c>
    </row>
    <row r="713" spans="5:6" x14ac:dyDescent="0.25">
      <c r="E713" s="2" t="s">
        <v>1160</v>
      </c>
      <c r="F713" s="2">
        <f t="shared" si="36"/>
        <v>0</v>
      </c>
    </row>
    <row r="714" spans="5:6" x14ac:dyDescent="0.25">
      <c r="E714" s="2" t="s">
        <v>1037</v>
      </c>
      <c r="F714" s="2">
        <f t="shared" si="36"/>
        <v>0</v>
      </c>
    </row>
    <row r="715" spans="5:6" x14ac:dyDescent="0.25">
      <c r="E715" s="2" t="s">
        <v>577</v>
      </c>
      <c r="F715" s="2">
        <f t="shared" si="36"/>
        <v>0</v>
      </c>
    </row>
    <row r="716" spans="5:6" x14ac:dyDescent="0.25">
      <c r="E716" s="2" t="s">
        <v>1420</v>
      </c>
      <c r="F716" s="2">
        <f t="shared" si="36"/>
        <v>0</v>
      </c>
    </row>
    <row r="717" spans="5:6" x14ac:dyDescent="0.25">
      <c r="E717" s="2" t="s">
        <v>1085</v>
      </c>
      <c r="F717" s="2">
        <f t="shared" si="36"/>
        <v>0</v>
      </c>
    </row>
    <row r="718" spans="5:6" x14ac:dyDescent="0.25">
      <c r="E718" s="2" t="s">
        <v>1406</v>
      </c>
      <c r="F718" s="2">
        <f t="shared" si="36"/>
        <v>0</v>
      </c>
    </row>
    <row r="719" spans="5:6" x14ac:dyDescent="0.25">
      <c r="E719" s="2" t="s">
        <v>956</v>
      </c>
      <c r="F719" s="2">
        <f t="shared" si="36"/>
        <v>0</v>
      </c>
    </row>
    <row r="720" spans="5:6" x14ac:dyDescent="0.25">
      <c r="E720" s="2" t="s">
        <v>578</v>
      </c>
      <c r="F720" s="2">
        <f t="shared" si="36"/>
        <v>0</v>
      </c>
    </row>
    <row r="721" spans="5:6" x14ac:dyDescent="0.25">
      <c r="E721" s="2" t="s">
        <v>579</v>
      </c>
      <c r="F721" s="2">
        <f t="shared" si="36"/>
        <v>0</v>
      </c>
    </row>
    <row r="722" spans="5:6" x14ac:dyDescent="0.25">
      <c r="E722" s="2" t="s">
        <v>576</v>
      </c>
      <c r="F722" s="2">
        <f t="shared" si="36"/>
        <v>0</v>
      </c>
    </row>
    <row r="723" spans="5:6" x14ac:dyDescent="0.25">
      <c r="E723" s="2" t="s">
        <v>1249</v>
      </c>
      <c r="F723" s="2">
        <f t="shared" si="36"/>
        <v>0</v>
      </c>
    </row>
    <row r="724" spans="5:6" x14ac:dyDescent="0.25">
      <c r="E724" s="2" t="s">
        <v>850</v>
      </c>
      <c r="F724" s="2">
        <f t="shared" si="36"/>
        <v>0</v>
      </c>
    </row>
    <row r="725" spans="5:6" x14ac:dyDescent="0.25">
      <c r="E725" s="2" t="s">
        <v>1511</v>
      </c>
      <c r="F725" s="2">
        <f t="shared" si="36"/>
        <v>0</v>
      </c>
    </row>
    <row r="726" spans="5:6" x14ac:dyDescent="0.25">
      <c r="E726" s="2" t="s">
        <v>1217</v>
      </c>
      <c r="F726" s="2">
        <f t="shared" si="36"/>
        <v>0</v>
      </c>
    </row>
    <row r="727" spans="5:6" x14ac:dyDescent="0.25">
      <c r="E727" s="2" t="s">
        <v>1284</v>
      </c>
      <c r="F727" s="2">
        <f t="shared" si="36"/>
        <v>0</v>
      </c>
    </row>
    <row r="728" spans="5:6" x14ac:dyDescent="0.25">
      <c r="E728" s="2" t="s">
        <v>582</v>
      </c>
      <c r="F728" s="2">
        <f t="shared" si="36"/>
        <v>0</v>
      </c>
    </row>
    <row r="729" spans="5:6" x14ac:dyDescent="0.25">
      <c r="E729" s="2" t="s">
        <v>1040</v>
      </c>
      <c r="F729" s="2">
        <f t="shared" si="36"/>
        <v>0</v>
      </c>
    </row>
    <row r="730" spans="5:6" x14ac:dyDescent="0.25">
      <c r="E730" s="2" t="s">
        <v>1428</v>
      </c>
      <c r="F730" s="2">
        <f t="shared" si="36"/>
        <v>0</v>
      </c>
    </row>
    <row r="731" spans="5:6" x14ac:dyDescent="0.25">
      <c r="E731" s="2" t="s">
        <v>1269</v>
      </c>
      <c r="F731" s="2">
        <f t="shared" si="36"/>
        <v>0</v>
      </c>
    </row>
    <row r="732" spans="5:6" x14ac:dyDescent="0.25">
      <c r="E732" s="2" t="s">
        <v>1310</v>
      </c>
      <c r="F732" s="2">
        <f t="shared" si="36"/>
        <v>0</v>
      </c>
    </row>
    <row r="733" spans="5:6" x14ac:dyDescent="0.25">
      <c r="E733" s="2" t="s">
        <v>1514</v>
      </c>
      <c r="F733" s="2">
        <f t="shared" si="36"/>
        <v>0</v>
      </c>
    </row>
    <row r="734" spans="5:6" x14ac:dyDescent="0.25">
      <c r="E734" s="2" t="s">
        <v>586</v>
      </c>
      <c r="F734" s="2">
        <f t="shared" si="36"/>
        <v>0</v>
      </c>
    </row>
    <row r="735" spans="5:6" x14ac:dyDescent="0.25">
      <c r="E735" s="2" t="s">
        <v>1252</v>
      </c>
      <c r="F735" s="2">
        <f t="shared" si="36"/>
        <v>0</v>
      </c>
    </row>
    <row r="736" spans="5:6" x14ac:dyDescent="0.25">
      <c r="E736" s="2" t="s">
        <v>1209</v>
      </c>
      <c r="F736" s="2">
        <f t="shared" si="36"/>
        <v>0</v>
      </c>
    </row>
    <row r="737" spans="5:6" x14ac:dyDescent="0.25">
      <c r="E737" s="2" t="s">
        <v>1016</v>
      </c>
      <c r="F737" s="2">
        <f t="shared" si="36"/>
        <v>0</v>
      </c>
    </row>
    <row r="738" spans="5:6" x14ac:dyDescent="0.25">
      <c r="E738" s="2" t="s">
        <v>588</v>
      </c>
      <c r="F738" s="2">
        <f t="shared" si="36"/>
        <v>0</v>
      </c>
    </row>
    <row r="739" spans="5:6" x14ac:dyDescent="0.25">
      <c r="E739" s="2" t="s">
        <v>1445</v>
      </c>
      <c r="F739" s="2">
        <f t="shared" si="36"/>
        <v>0</v>
      </c>
    </row>
    <row r="740" spans="5:6" x14ac:dyDescent="0.25">
      <c r="E740" s="2" t="s">
        <v>589</v>
      </c>
      <c r="F740" s="2">
        <f t="shared" si="36"/>
        <v>0</v>
      </c>
    </row>
    <row r="741" spans="5:6" x14ac:dyDescent="0.25">
      <c r="E741" s="2" t="s">
        <v>1097</v>
      </c>
      <c r="F741" s="2">
        <f t="shared" si="36"/>
        <v>0</v>
      </c>
    </row>
    <row r="742" spans="5:6" x14ac:dyDescent="0.25">
      <c r="E742" s="2" t="s">
        <v>1219</v>
      </c>
      <c r="F742" s="2">
        <f t="shared" si="36"/>
        <v>0</v>
      </c>
    </row>
    <row r="743" spans="5:6" x14ac:dyDescent="0.25">
      <c r="E743" s="2" t="s">
        <v>592</v>
      </c>
      <c r="F743" s="2">
        <f t="shared" si="36"/>
        <v>0</v>
      </c>
    </row>
    <row r="744" spans="5:6" x14ac:dyDescent="0.25">
      <c r="E744" s="2" t="s">
        <v>1</v>
      </c>
      <c r="F744" s="2">
        <f t="shared" si="36"/>
        <v>0</v>
      </c>
    </row>
    <row r="745" spans="5:6" x14ac:dyDescent="0.25">
      <c r="E745" s="2" t="s">
        <v>1353</v>
      </c>
      <c r="F745" s="2">
        <f t="shared" si="36"/>
        <v>0</v>
      </c>
    </row>
    <row r="746" spans="5:6" x14ac:dyDescent="0.25">
      <c r="E746" s="2" t="s">
        <v>1500</v>
      </c>
      <c r="F746" s="2">
        <f t="shared" si="36"/>
        <v>0</v>
      </c>
    </row>
    <row r="747" spans="5:6" x14ac:dyDescent="0.25">
      <c r="E747" s="2" t="s">
        <v>593</v>
      </c>
      <c r="F747" s="2">
        <f t="shared" si="36"/>
        <v>0</v>
      </c>
    </row>
    <row r="748" spans="5:6" x14ac:dyDescent="0.25">
      <c r="E748" s="2" t="s">
        <v>1435</v>
      </c>
      <c r="F748" s="2">
        <f t="shared" si="36"/>
        <v>0</v>
      </c>
    </row>
    <row r="749" spans="5:6" x14ac:dyDescent="0.25">
      <c r="E749" s="2" t="s">
        <v>1149</v>
      </c>
      <c r="F749" s="2">
        <f t="shared" si="36"/>
        <v>0</v>
      </c>
    </row>
    <row r="750" spans="5:6" x14ac:dyDescent="0.25">
      <c r="E750" s="2" t="s">
        <v>965</v>
      </c>
      <c r="F750" s="2">
        <f t="shared" si="36"/>
        <v>0</v>
      </c>
    </row>
    <row r="751" spans="5:6" x14ac:dyDescent="0.25">
      <c r="E751" s="2" t="s">
        <v>997</v>
      </c>
      <c r="F751" s="2">
        <f t="shared" si="36"/>
        <v>0</v>
      </c>
    </row>
    <row r="752" spans="5:6" x14ac:dyDescent="0.25">
      <c r="E752" s="2" t="s">
        <v>597</v>
      </c>
      <c r="F752" s="2">
        <f t="shared" si="36"/>
        <v>0</v>
      </c>
    </row>
    <row r="753" spans="5:6" x14ac:dyDescent="0.25">
      <c r="E753" s="2" t="s">
        <v>1270</v>
      </c>
      <c r="F753" s="2">
        <f t="shared" si="36"/>
        <v>0</v>
      </c>
    </row>
    <row r="754" spans="5:6" x14ac:dyDescent="0.25">
      <c r="E754" s="2" t="s">
        <v>598</v>
      </c>
      <c r="F754" s="2">
        <f t="shared" si="36"/>
        <v>0</v>
      </c>
    </row>
    <row r="755" spans="5:6" x14ac:dyDescent="0.25">
      <c r="E755" s="2" t="s">
        <v>1389</v>
      </c>
      <c r="F755" s="2">
        <f t="shared" si="36"/>
        <v>0</v>
      </c>
    </row>
    <row r="756" spans="5:6" x14ac:dyDescent="0.25">
      <c r="E756" s="2" t="s">
        <v>859</v>
      </c>
      <c r="F756" s="2">
        <f t="shared" si="36"/>
        <v>0</v>
      </c>
    </row>
    <row r="757" spans="5:6" x14ac:dyDescent="0.25">
      <c r="E757" s="2" t="s">
        <v>1047</v>
      </c>
      <c r="F757" s="2">
        <f t="shared" si="36"/>
        <v>0</v>
      </c>
    </row>
    <row r="758" spans="5:6" x14ac:dyDescent="0.25">
      <c r="E758" s="2" t="s">
        <v>600</v>
      </c>
      <c r="F758" s="2">
        <f t="shared" si="36"/>
        <v>0</v>
      </c>
    </row>
    <row r="759" spans="5:6" x14ac:dyDescent="0.25">
      <c r="E759" s="2" t="s">
        <v>971</v>
      </c>
      <c r="F759" s="2">
        <f t="shared" si="36"/>
        <v>0</v>
      </c>
    </row>
    <row r="760" spans="5:6" x14ac:dyDescent="0.25">
      <c r="E760" s="2" t="s">
        <v>1162</v>
      </c>
      <c r="F760" s="2">
        <f t="shared" si="36"/>
        <v>0</v>
      </c>
    </row>
    <row r="761" spans="5:6" x14ac:dyDescent="0.25">
      <c r="E761" s="2" t="s">
        <v>1133</v>
      </c>
      <c r="F761" s="2">
        <f t="shared" si="36"/>
        <v>0</v>
      </c>
    </row>
    <row r="762" spans="5:6" x14ac:dyDescent="0.25">
      <c r="E762" s="2" t="s">
        <v>1075</v>
      </c>
      <c r="F762" s="2">
        <f t="shared" si="36"/>
        <v>0</v>
      </c>
    </row>
    <row r="763" spans="5:6" x14ac:dyDescent="0.25">
      <c r="E763" s="2" t="s">
        <v>1407</v>
      </c>
      <c r="F763" s="2">
        <f t="shared" si="36"/>
        <v>0</v>
      </c>
    </row>
    <row r="764" spans="5:6" x14ac:dyDescent="0.25">
      <c r="E764" s="2" t="s">
        <v>981</v>
      </c>
      <c r="F764" s="2">
        <f t="shared" si="36"/>
        <v>0</v>
      </c>
    </row>
    <row r="765" spans="5:6" x14ac:dyDescent="0.25">
      <c r="E765" s="2" t="s">
        <v>604</v>
      </c>
      <c r="F765" s="2">
        <f t="shared" si="36"/>
        <v>0</v>
      </c>
    </row>
    <row r="766" spans="5:6" x14ac:dyDescent="0.25">
      <c r="E766" s="2" t="s">
        <v>1101</v>
      </c>
      <c r="F766" s="2">
        <f t="shared" si="36"/>
        <v>0</v>
      </c>
    </row>
    <row r="767" spans="5:6" x14ac:dyDescent="0.25">
      <c r="E767" s="2" t="s">
        <v>1028</v>
      </c>
      <c r="F767" s="2">
        <f t="shared" si="36"/>
        <v>0</v>
      </c>
    </row>
    <row r="768" spans="5:6" x14ac:dyDescent="0.25">
      <c r="E768" s="2" t="s">
        <v>1318</v>
      </c>
      <c r="F768" s="2">
        <f t="shared" ref="F768:F831" si="37">IF(E768=E767,1,0)</f>
        <v>0</v>
      </c>
    </row>
    <row r="769" spans="5:6" x14ac:dyDescent="0.25">
      <c r="E769" s="2" t="s">
        <v>605</v>
      </c>
      <c r="F769" s="2">
        <f t="shared" si="37"/>
        <v>0</v>
      </c>
    </row>
    <row r="770" spans="5:6" x14ac:dyDescent="0.25">
      <c r="E770" s="2" t="s">
        <v>607</v>
      </c>
      <c r="F770" s="2">
        <f t="shared" si="37"/>
        <v>0</v>
      </c>
    </row>
    <row r="771" spans="5:6" x14ac:dyDescent="0.25">
      <c r="E771" s="2" t="s">
        <v>866</v>
      </c>
      <c r="F771" s="2">
        <f t="shared" si="37"/>
        <v>0</v>
      </c>
    </row>
    <row r="772" spans="5:6" x14ac:dyDescent="0.25">
      <c r="E772" s="2" t="s">
        <v>608</v>
      </c>
      <c r="F772" s="2">
        <f t="shared" si="37"/>
        <v>0</v>
      </c>
    </row>
    <row r="773" spans="5:6" x14ac:dyDescent="0.25">
      <c r="E773" s="2" t="s">
        <v>1542</v>
      </c>
      <c r="F773" s="2">
        <f t="shared" si="37"/>
        <v>0</v>
      </c>
    </row>
    <row r="774" spans="5:6" x14ac:dyDescent="0.25">
      <c r="E774" s="2" t="s">
        <v>1522</v>
      </c>
      <c r="F774" s="2">
        <f t="shared" si="37"/>
        <v>0</v>
      </c>
    </row>
    <row r="775" spans="5:6" x14ac:dyDescent="0.25">
      <c r="E775" s="2" t="s">
        <v>606</v>
      </c>
      <c r="F775" s="2">
        <f t="shared" si="37"/>
        <v>0</v>
      </c>
    </row>
    <row r="776" spans="5:6" x14ac:dyDescent="0.25">
      <c r="E776" s="2" t="s">
        <v>1086</v>
      </c>
      <c r="F776" s="2">
        <f t="shared" si="37"/>
        <v>0</v>
      </c>
    </row>
    <row r="777" spans="5:6" x14ac:dyDescent="0.25">
      <c r="E777" s="2" t="s">
        <v>1537</v>
      </c>
      <c r="F777" s="2">
        <f t="shared" si="37"/>
        <v>0</v>
      </c>
    </row>
    <row r="778" spans="5:6" x14ac:dyDescent="0.25">
      <c r="E778" s="2" t="s">
        <v>1255</v>
      </c>
      <c r="F778" s="2">
        <f t="shared" si="37"/>
        <v>0</v>
      </c>
    </row>
    <row r="779" spans="5:6" x14ac:dyDescent="0.25">
      <c r="E779" s="2" t="s">
        <v>865</v>
      </c>
      <c r="F779" s="2">
        <f t="shared" si="37"/>
        <v>0</v>
      </c>
    </row>
    <row r="780" spans="5:6" x14ac:dyDescent="0.25">
      <c r="E780" s="2" t="s">
        <v>609</v>
      </c>
      <c r="F780" s="2">
        <f t="shared" si="37"/>
        <v>0</v>
      </c>
    </row>
    <row r="781" spans="5:6" x14ac:dyDescent="0.25">
      <c r="E781" s="2" t="s">
        <v>1357</v>
      </c>
      <c r="F781" s="2">
        <f t="shared" si="37"/>
        <v>0</v>
      </c>
    </row>
    <row r="782" spans="5:6" x14ac:dyDescent="0.25">
      <c r="E782" s="2" t="s">
        <v>613</v>
      </c>
      <c r="F782" s="2">
        <f t="shared" si="37"/>
        <v>0</v>
      </c>
    </row>
    <row r="783" spans="5:6" x14ac:dyDescent="0.25">
      <c r="E783" s="2" t="s">
        <v>1266</v>
      </c>
      <c r="F783" s="2">
        <f t="shared" si="37"/>
        <v>0</v>
      </c>
    </row>
    <row r="784" spans="5:6" x14ac:dyDescent="0.25">
      <c r="E784" s="2" t="s">
        <v>966</v>
      </c>
      <c r="F784" s="2">
        <f t="shared" si="37"/>
        <v>0</v>
      </c>
    </row>
    <row r="785" spans="5:6" x14ac:dyDescent="0.25">
      <c r="E785" s="2" t="s">
        <v>870</v>
      </c>
      <c r="F785" s="2">
        <f t="shared" si="37"/>
        <v>0</v>
      </c>
    </row>
    <row r="786" spans="5:6" x14ac:dyDescent="0.25">
      <c r="E786" s="2" t="s">
        <v>867</v>
      </c>
      <c r="F786" s="2">
        <f t="shared" si="37"/>
        <v>0</v>
      </c>
    </row>
    <row r="787" spans="5:6" x14ac:dyDescent="0.25">
      <c r="E787" s="2" t="s">
        <v>1211</v>
      </c>
      <c r="F787" s="2">
        <f t="shared" si="37"/>
        <v>0</v>
      </c>
    </row>
    <row r="788" spans="5:6" x14ac:dyDescent="0.25">
      <c r="E788" s="2" t="s">
        <v>1385</v>
      </c>
      <c r="F788" s="2">
        <f t="shared" si="37"/>
        <v>0</v>
      </c>
    </row>
    <row r="789" spans="5:6" x14ac:dyDescent="0.25">
      <c r="E789" s="2" t="s">
        <v>614</v>
      </c>
      <c r="F789" s="2">
        <f t="shared" si="37"/>
        <v>0</v>
      </c>
    </row>
    <row r="790" spans="5:6" x14ac:dyDescent="0.25">
      <c r="E790" s="2" t="s">
        <v>947</v>
      </c>
      <c r="F790" s="2">
        <f t="shared" si="37"/>
        <v>0</v>
      </c>
    </row>
    <row r="791" spans="5:6" x14ac:dyDescent="0.25">
      <c r="E791" s="2" t="s">
        <v>616</v>
      </c>
      <c r="F791" s="2">
        <f t="shared" si="37"/>
        <v>0</v>
      </c>
    </row>
    <row r="792" spans="5:6" x14ac:dyDescent="0.25">
      <c r="E792" s="2" t="s">
        <v>611</v>
      </c>
      <c r="F792" s="2">
        <f t="shared" si="37"/>
        <v>0</v>
      </c>
    </row>
    <row r="793" spans="5:6" x14ac:dyDescent="0.25">
      <c r="E793" s="2" t="s">
        <v>1524</v>
      </c>
      <c r="F793" s="2">
        <f t="shared" si="37"/>
        <v>0</v>
      </c>
    </row>
    <row r="794" spans="5:6" x14ac:dyDescent="0.25">
      <c r="E794" s="2" t="s">
        <v>1224</v>
      </c>
      <c r="F794" s="2">
        <f t="shared" si="37"/>
        <v>0</v>
      </c>
    </row>
    <row r="795" spans="5:6" x14ac:dyDescent="0.25">
      <c r="E795" s="2" t="s">
        <v>1019</v>
      </c>
      <c r="F795" s="2">
        <f t="shared" si="37"/>
        <v>0</v>
      </c>
    </row>
    <row r="796" spans="5:6" x14ac:dyDescent="0.25">
      <c r="E796" s="2" t="s">
        <v>1281</v>
      </c>
      <c r="F796" s="2">
        <f t="shared" si="37"/>
        <v>0</v>
      </c>
    </row>
    <row r="797" spans="5:6" x14ac:dyDescent="0.25">
      <c r="E797" s="2" t="s">
        <v>869</v>
      </c>
      <c r="F797" s="2">
        <f t="shared" si="37"/>
        <v>0</v>
      </c>
    </row>
    <row r="798" spans="5:6" x14ac:dyDescent="0.25">
      <c r="E798" s="2" t="s">
        <v>1027</v>
      </c>
      <c r="F798" s="2">
        <f t="shared" si="37"/>
        <v>0</v>
      </c>
    </row>
    <row r="799" spans="5:6" x14ac:dyDescent="0.25">
      <c r="E799" s="2" t="s">
        <v>988</v>
      </c>
      <c r="F799" s="2">
        <f t="shared" si="37"/>
        <v>0</v>
      </c>
    </row>
    <row r="800" spans="5:6" x14ac:dyDescent="0.25">
      <c r="E800" s="2" t="s">
        <v>1238</v>
      </c>
      <c r="F800" s="2">
        <f t="shared" si="37"/>
        <v>0</v>
      </c>
    </row>
    <row r="801" spans="5:6" x14ac:dyDescent="0.25">
      <c r="E801" s="2" t="s">
        <v>1190</v>
      </c>
      <c r="F801" s="2">
        <f t="shared" si="37"/>
        <v>0</v>
      </c>
    </row>
    <row r="802" spans="5:6" x14ac:dyDescent="0.25">
      <c r="E802" s="2" t="s">
        <v>1506</v>
      </c>
      <c r="F802" s="2">
        <f t="shared" si="37"/>
        <v>0</v>
      </c>
    </row>
    <row r="803" spans="5:6" x14ac:dyDescent="0.25">
      <c r="E803" s="2" t="s">
        <v>612</v>
      </c>
      <c r="F803" s="2">
        <f t="shared" si="37"/>
        <v>0</v>
      </c>
    </row>
    <row r="804" spans="5:6" x14ac:dyDescent="0.25">
      <c r="E804" s="2" t="s">
        <v>1469</v>
      </c>
      <c r="F804" s="2">
        <f t="shared" si="37"/>
        <v>0</v>
      </c>
    </row>
    <row r="805" spans="5:6" x14ac:dyDescent="0.25">
      <c r="E805" s="2" t="s">
        <v>1003</v>
      </c>
      <c r="F805" s="2">
        <f t="shared" si="37"/>
        <v>0</v>
      </c>
    </row>
    <row r="806" spans="5:6" x14ac:dyDescent="0.25">
      <c r="E806" s="2" t="s">
        <v>1452</v>
      </c>
      <c r="F806" s="2">
        <f t="shared" si="37"/>
        <v>0</v>
      </c>
    </row>
    <row r="807" spans="5:6" x14ac:dyDescent="0.25">
      <c r="E807" s="2" t="s">
        <v>620</v>
      </c>
      <c r="F807" s="2">
        <f t="shared" si="37"/>
        <v>0</v>
      </c>
    </row>
    <row r="808" spans="5:6" x14ac:dyDescent="0.25">
      <c r="E808" s="2" t="s">
        <v>1314</v>
      </c>
      <c r="F808" s="2">
        <f t="shared" si="37"/>
        <v>0</v>
      </c>
    </row>
    <row r="809" spans="5:6" x14ac:dyDescent="0.25">
      <c r="E809" s="2" t="s">
        <v>1034</v>
      </c>
      <c r="F809" s="2">
        <f t="shared" si="37"/>
        <v>0</v>
      </c>
    </row>
    <row r="810" spans="5:6" x14ac:dyDescent="0.25">
      <c r="E810" s="2" t="s">
        <v>1312</v>
      </c>
      <c r="F810" s="2">
        <f t="shared" si="37"/>
        <v>0</v>
      </c>
    </row>
    <row r="811" spans="5:6" x14ac:dyDescent="0.25">
      <c r="E811" s="2" t="s">
        <v>874</v>
      </c>
      <c r="F811" s="2">
        <f t="shared" si="37"/>
        <v>0</v>
      </c>
    </row>
    <row r="812" spans="5:6" x14ac:dyDescent="0.25">
      <c r="E812" s="2" t="s">
        <v>871</v>
      </c>
      <c r="F812" s="2">
        <f t="shared" si="37"/>
        <v>0</v>
      </c>
    </row>
    <row r="813" spans="5:6" x14ac:dyDescent="0.25">
      <c r="E813" s="2" t="s">
        <v>622</v>
      </c>
      <c r="F813" s="2">
        <f t="shared" si="37"/>
        <v>0</v>
      </c>
    </row>
    <row r="814" spans="5:6" x14ac:dyDescent="0.25">
      <c r="E814" s="2" t="s">
        <v>959</v>
      </c>
      <c r="F814" s="2">
        <f t="shared" si="37"/>
        <v>0</v>
      </c>
    </row>
    <row r="815" spans="5:6" x14ac:dyDescent="0.25">
      <c r="E815" s="2" t="s">
        <v>987</v>
      </c>
      <c r="F815" s="2">
        <f t="shared" si="37"/>
        <v>0</v>
      </c>
    </row>
    <row r="816" spans="5:6" x14ac:dyDescent="0.25">
      <c r="E816" s="2" t="s">
        <v>1087</v>
      </c>
      <c r="F816" s="2">
        <f t="shared" si="37"/>
        <v>0</v>
      </c>
    </row>
    <row r="817" spans="5:6" x14ac:dyDescent="0.25">
      <c r="E817" s="2" t="s">
        <v>1481</v>
      </c>
      <c r="F817" s="2">
        <f t="shared" si="37"/>
        <v>0</v>
      </c>
    </row>
    <row r="818" spans="5:6" x14ac:dyDescent="0.25">
      <c r="E818" s="2" t="s">
        <v>875</v>
      </c>
      <c r="F818" s="2">
        <f t="shared" si="37"/>
        <v>0</v>
      </c>
    </row>
    <row r="819" spans="5:6" x14ac:dyDescent="0.25">
      <c r="E819" s="2" t="s">
        <v>1095</v>
      </c>
      <c r="F819" s="2">
        <f t="shared" si="37"/>
        <v>0</v>
      </c>
    </row>
    <row r="820" spans="5:6" x14ac:dyDescent="0.25">
      <c r="E820" s="2" t="s">
        <v>624</v>
      </c>
      <c r="F820" s="2">
        <f t="shared" si="37"/>
        <v>0</v>
      </c>
    </row>
    <row r="821" spans="5:6" x14ac:dyDescent="0.25">
      <c r="E821" s="2" t="s">
        <v>1180</v>
      </c>
      <c r="F821" s="2">
        <f t="shared" si="37"/>
        <v>0</v>
      </c>
    </row>
    <row r="822" spans="5:6" x14ac:dyDescent="0.25">
      <c r="E822" s="2" t="s">
        <v>628</v>
      </c>
      <c r="F822" s="2">
        <f t="shared" si="37"/>
        <v>0</v>
      </c>
    </row>
    <row r="823" spans="5:6" x14ac:dyDescent="0.25">
      <c r="E823" s="2" t="s">
        <v>1315</v>
      </c>
      <c r="F823" s="2">
        <f t="shared" si="37"/>
        <v>0</v>
      </c>
    </row>
    <row r="824" spans="5:6" x14ac:dyDescent="0.25">
      <c r="E824" s="2" t="s">
        <v>1400</v>
      </c>
      <c r="F824" s="2">
        <f t="shared" si="37"/>
        <v>0</v>
      </c>
    </row>
    <row r="825" spans="5:6" x14ac:dyDescent="0.25">
      <c r="E825" s="2" t="s">
        <v>1030</v>
      </c>
      <c r="F825" s="2">
        <f t="shared" si="37"/>
        <v>0</v>
      </c>
    </row>
    <row r="826" spans="5:6" x14ac:dyDescent="0.25">
      <c r="E826" s="2" t="s">
        <v>1487</v>
      </c>
      <c r="F826" s="2">
        <f t="shared" si="37"/>
        <v>0</v>
      </c>
    </row>
    <row r="827" spans="5:6" x14ac:dyDescent="0.25">
      <c r="E827" s="2" t="s">
        <v>1080</v>
      </c>
      <c r="F827" s="2">
        <f t="shared" si="37"/>
        <v>0</v>
      </c>
    </row>
    <row r="828" spans="5:6" x14ac:dyDescent="0.25">
      <c r="E828" s="2" t="s">
        <v>1189</v>
      </c>
      <c r="F828" s="2">
        <f t="shared" si="37"/>
        <v>0</v>
      </c>
    </row>
    <row r="829" spans="5:6" x14ac:dyDescent="0.25">
      <c r="E829" s="2" t="s">
        <v>1074</v>
      </c>
      <c r="F829" s="2">
        <f t="shared" si="37"/>
        <v>0</v>
      </c>
    </row>
    <row r="830" spans="5:6" x14ac:dyDescent="0.25">
      <c r="E830" s="2" t="s">
        <v>1111</v>
      </c>
      <c r="F830" s="2">
        <f t="shared" si="37"/>
        <v>0</v>
      </c>
    </row>
    <row r="831" spans="5:6" x14ac:dyDescent="0.25">
      <c r="E831" s="2" t="s">
        <v>962</v>
      </c>
      <c r="F831" s="2">
        <f t="shared" si="37"/>
        <v>0</v>
      </c>
    </row>
    <row r="832" spans="5:6" x14ac:dyDescent="0.25">
      <c r="E832" s="2" t="s">
        <v>633</v>
      </c>
      <c r="F832" s="2">
        <f t="shared" ref="F832:F894" si="38">IF(E832=E831,1,0)</f>
        <v>0</v>
      </c>
    </row>
    <row r="833" spans="5:6" x14ac:dyDescent="0.25">
      <c r="E833" s="2" t="s">
        <v>1251</v>
      </c>
      <c r="F833" s="2">
        <f t="shared" si="38"/>
        <v>0</v>
      </c>
    </row>
    <row r="834" spans="5:6" x14ac:dyDescent="0.25">
      <c r="E834" s="2" t="s">
        <v>1387</v>
      </c>
      <c r="F834" s="2">
        <f t="shared" si="38"/>
        <v>0</v>
      </c>
    </row>
    <row r="835" spans="5:6" x14ac:dyDescent="0.25">
      <c r="E835" s="2" t="s">
        <v>1222</v>
      </c>
      <c r="F835" s="2">
        <f t="shared" si="38"/>
        <v>0</v>
      </c>
    </row>
    <row r="836" spans="5:6" x14ac:dyDescent="0.25">
      <c r="E836" s="2" t="s">
        <v>1444</v>
      </c>
      <c r="F836" s="2">
        <f t="shared" si="38"/>
        <v>0</v>
      </c>
    </row>
    <row r="837" spans="5:6" x14ac:dyDescent="0.25">
      <c r="E837" s="2" t="s">
        <v>636</v>
      </c>
      <c r="F837" s="2">
        <f t="shared" si="38"/>
        <v>0</v>
      </c>
    </row>
    <row r="838" spans="5:6" x14ac:dyDescent="0.25">
      <c r="E838" s="2" t="s">
        <v>1141</v>
      </c>
      <c r="F838" s="2">
        <f t="shared" si="38"/>
        <v>0</v>
      </c>
    </row>
    <row r="839" spans="5:6" x14ac:dyDescent="0.25">
      <c r="E839" s="2" t="s">
        <v>1017</v>
      </c>
      <c r="F839" s="2">
        <f t="shared" si="38"/>
        <v>0</v>
      </c>
    </row>
    <row r="840" spans="5:6" x14ac:dyDescent="0.25">
      <c r="E840" s="2" t="s">
        <v>1552</v>
      </c>
      <c r="F840" s="2">
        <f t="shared" si="38"/>
        <v>0</v>
      </c>
    </row>
    <row r="841" spans="5:6" x14ac:dyDescent="0.25">
      <c r="E841" s="2" t="s">
        <v>639</v>
      </c>
      <c r="F841" s="2">
        <f t="shared" si="38"/>
        <v>0</v>
      </c>
    </row>
    <row r="842" spans="5:6" x14ac:dyDescent="0.25">
      <c r="E842" s="2" t="s">
        <v>640</v>
      </c>
      <c r="F842" s="2">
        <f t="shared" si="38"/>
        <v>0</v>
      </c>
    </row>
    <row r="843" spans="5:6" x14ac:dyDescent="0.25">
      <c r="E843" s="2" t="s">
        <v>1230</v>
      </c>
      <c r="F843" s="2">
        <f t="shared" si="38"/>
        <v>0</v>
      </c>
    </row>
    <row r="844" spans="5:6" x14ac:dyDescent="0.25">
      <c r="E844" s="2" t="s">
        <v>1482</v>
      </c>
      <c r="F844" s="2">
        <f t="shared" si="38"/>
        <v>0</v>
      </c>
    </row>
    <row r="845" spans="5:6" x14ac:dyDescent="0.25">
      <c r="E845" s="2" t="s">
        <v>641</v>
      </c>
      <c r="F845" s="2">
        <f t="shared" si="38"/>
        <v>0</v>
      </c>
    </row>
    <row r="846" spans="5:6" x14ac:dyDescent="0.25">
      <c r="E846" s="2" t="s">
        <v>1298</v>
      </c>
      <c r="F846" s="2">
        <f t="shared" si="38"/>
        <v>0</v>
      </c>
    </row>
    <row r="847" spans="5:6" x14ac:dyDescent="0.25">
      <c r="E847" s="2" t="s">
        <v>1244</v>
      </c>
      <c r="F847" s="2">
        <f t="shared" si="38"/>
        <v>0</v>
      </c>
    </row>
    <row r="848" spans="5:6" x14ac:dyDescent="0.25">
      <c r="E848" s="2" t="s">
        <v>1051</v>
      </c>
      <c r="F848" s="2">
        <f t="shared" si="38"/>
        <v>0</v>
      </c>
    </row>
    <row r="849" spans="5:6" x14ac:dyDescent="0.25">
      <c r="E849" s="2" t="s">
        <v>993</v>
      </c>
      <c r="F849" s="2">
        <f t="shared" si="38"/>
        <v>0</v>
      </c>
    </row>
    <row r="850" spans="5:6" x14ac:dyDescent="0.25">
      <c r="E850" s="2" t="s">
        <v>644</v>
      </c>
      <c r="F850" s="2">
        <f t="shared" si="38"/>
        <v>0</v>
      </c>
    </row>
    <row r="851" spans="5:6" x14ac:dyDescent="0.25">
      <c r="E851" s="2" t="s">
        <v>1014</v>
      </c>
      <c r="F851" s="2">
        <f t="shared" si="38"/>
        <v>0</v>
      </c>
    </row>
    <row r="852" spans="5:6" x14ac:dyDescent="0.25">
      <c r="E852" s="2" t="s">
        <v>1069</v>
      </c>
      <c r="F852" s="2">
        <f t="shared" si="38"/>
        <v>0</v>
      </c>
    </row>
    <row r="853" spans="5:6" x14ac:dyDescent="0.25">
      <c r="E853" s="2" t="s">
        <v>1155</v>
      </c>
      <c r="F853" s="2">
        <f t="shared" si="38"/>
        <v>0</v>
      </c>
    </row>
    <row r="854" spans="5:6" x14ac:dyDescent="0.25">
      <c r="E854" s="2" t="s">
        <v>1275</v>
      </c>
      <c r="F854" s="2">
        <f t="shared" si="38"/>
        <v>0</v>
      </c>
    </row>
    <row r="855" spans="5:6" x14ac:dyDescent="0.25">
      <c r="E855" s="2" t="s">
        <v>645</v>
      </c>
      <c r="F855" s="2">
        <f t="shared" si="38"/>
        <v>0</v>
      </c>
    </row>
    <row r="856" spans="5:6" x14ac:dyDescent="0.25">
      <c r="E856" s="2" t="s">
        <v>1384</v>
      </c>
      <c r="F856" s="2">
        <f t="shared" si="38"/>
        <v>0</v>
      </c>
    </row>
    <row r="857" spans="5:6" x14ac:dyDescent="0.25">
      <c r="E857" s="2" t="s">
        <v>1341</v>
      </c>
      <c r="F857" s="2">
        <f t="shared" si="38"/>
        <v>0</v>
      </c>
    </row>
    <row r="858" spans="5:6" x14ac:dyDescent="0.25">
      <c r="E858" s="2" t="s">
        <v>943</v>
      </c>
      <c r="F858" s="2">
        <f t="shared" si="38"/>
        <v>0</v>
      </c>
    </row>
    <row r="859" spans="5:6" x14ac:dyDescent="0.25">
      <c r="E859" s="2" t="s">
        <v>1345</v>
      </c>
      <c r="F859" s="2">
        <f t="shared" si="38"/>
        <v>0</v>
      </c>
    </row>
    <row r="860" spans="5:6" x14ac:dyDescent="0.25">
      <c r="E860" s="2" t="s">
        <v>1013</v>
      </c>
      <c r="F860" s="2">
        <f t="shared" si="38"/>
        <v>0</v>
      </c>
    </row>
    <row r="861" spans="5:6" x14ac:dyDescent="0.25">
      <c r="E861" s="2" t="s">
        <v>1216</v>
      </c>
      <c r="F861" s="2">
        <f t="shared" si="38"/>
        <v>0</v>
      </c>
    </row>
    <row r="862" spans="5:6" x14ac:dyDescent="0.25">
      <c r="E862" s="2" t="s">
        <v>880</v>
      </c>
      <c r="F862" s="2">
        <f t="shared" si="38"/>
        <v>0</v>
      </c>
    </row>
    <row r="863" spans="5:6" x14ac:dyDescent="0.25">
      <c r="E863" s="2" t="s">
        <v>1465</v>
      </c>
      <c r="F863" s="2">
        <f t="shared" si="38"/>
        <v>0</v>
      </c>
    </row>
    <row r="864" spans="5:6" x14ac:dyDescent="0.25">
      <c r="E864" s="2" t="s">
        <v>1070</v>
      </c>
      <c r="F864" s="2">
        <f t="shared" si="38"/>
        <v>0</v>
      </c>
    </row>
    <row r="865" spans="5:6" x14ac:dyDescent="0.25">
      <c r="E865" s="2" t="s">
        <v>1207</v>
      </c>
      <c r="F865" s="2">
        <f t="shared" si="38"/>
        <v>0</v>
      </c>
    </row>
    <row r="866" spans="5:6" x14ac:dyDescent="0.25">
      <c r="E866" s="2" t="s">
        <v>1412</v>
      </c>
      <c r="F866" s="2">
        <f t="shared" si="38"/>
        <v>0</v>
      </c>
    </row>
    <row r="867" spans="5:6" x14ac:dyDescent="0.25">
      <c r="E867" s="2" t="s">
        <v>1508</v>
      </c>
      <c r="F867" s="2">
        <f t="shared" si="38"/>
        <v>0</v>
      </c>
    </row>
    <row r="868" spans="5:6" x14ac:dyDescent="0.25">
      <c r="E868" s="2" t="s">
        <v>650</v>
      </c>
      <c r="F868" s="2">
        <f t="shared" si="38"/>
        <v>0</v>
      </c>
    </row>
    <row r="869" spans="5:6" x14ac:dyDescent="0.25">
      <c r="E869" s="2" t="s">
        <v>653</v>
      </c>
      <c r="F869" s="2">
        <f t="shared" si="38"/>
        <v>0</v>
      </c>
    </row>
    <row r="870" spans="5:6" x14ac:dyDescent="0.25">
      <c r="E870" s="2" t="s">
        <v>654</v>
      </c>
      <c r="F870" s="2">
        <f t="shared" si="38"/>
        <v>0</v>
      </c>
    </row>
    <row r="871" spans="5:6" x14ac:dyDescent="0.25">
      <c r="E871" s="2" t="s">
        <v>655</v>
      </c>
      <c r="F871" s="2">
        <f t="shared" si="38"/>
        <v>0</v>
      </c>
    </row>
    <row r="872" spans="5:6" x14ac:dyDescent="0.25">
      <c r="E872" s="2" t="s">
        <v>1390</v>
      </c>
      <c r="F872" s="2">
        <f t="shared" si="38"/>
        <v>0</v>
      </c>
    </row>
    <row r="873" spans="5:6" x14ac:dyDescent="0.25">
      <c r="E873" s="2" t="s">
        <v>1112</v>
      </c>
      <c r="F873" s="2">
        <f t="shared" si="38"/>
        <v>0</v>
      </c>
    </row>
    <row r="874" spans="5:6" x14ac:dyDescent="0.25">
      <c r="E874" s="2" t="s">
        <v>1368</v>
      </c>
      <c r="F874" s="2">
        <f t="shared" si="38"/>
        <v>0</v>
      </c>
    </row>
    <row r="875" spans="5:6" x14ac:dyDescent="0.25">
      <c r="E875" s="2" t="s">
        <v>657</v>
      </c>
      <c r="F875" s="2">
        <f t="shared" si="38"/>
        <v>0</v>
      </c>
    </row>
    <row r="876" spans="5:6" x14ac:dyDescent="0.25">
      <c r="E876" s="2" t="s">
        <v>882</v>
      </c>
      <c r="F876" s="2">
        <f t="shared" si="38"/>
        <v>0</v>
      </c>
    </row>
    <row r="877" spans="5:6" x14ac:dyDescent="0.25">
      <c r="E877" s="2" t="s">
        <v>659</v>
      </c>
      <c r="F877" s="2">
        <f t="shared" si="38"/>
        <v>0</v>
      </c>
    </row>
    <row r="878" spans="5:6" x14ac:dyDescent="0.25">
      <c r="E878" s="2" t="s">
        <v>883</v>
      </c>
      <c r="F878" s="2">
        <f t="shared" si="38"/>
        <v>0</v>
      </c>
    </row>
    <row r="879" spans="5:6" x14ac:dyDescent="0.25">
      <c r="E879" s="2" t="s">
        <v>660</v>
      </c>
      <c r="F879" s="2">
        <f t="shared" si="38"/>
        <v>0</v>
      </c>
    </row>
    <row r="880" spans="5:6" x14ac:dyDescent="0.25">
      <c r="E880" s="2" t="s">
        <v>1226</v>
      </c>
      <c r="F880" s="2">
        <f t="shared" si="38"/>
        <v>0</v>
      </c>
    </row>
    <row r="881" spans="5:6" x14ac:dyDescent="0.25">
      <c r="E881" s="2" t="s">
        <v>1023</v>
      </c>
      <c r="F881" s="2">
        <f t="shared" si="38"/>
        <v>0</v>
      </c>
    </row>
    <row r="882" spans="5:6" x14ac:dyDescent="0.25">
      <c r="E882" s="2" t="s">
        <v>1376</v>
      </c>
      <c r="F882" s="2">
        <f t="shared" si="38"/>
        <v>0</v>
      </c>
    </row>
    <row r="883" spans="5:6" x14ac:dyDescent="0.25">
      <c r="E883" s="2" t="s">
        <v>661</v>
      </c>
      <c r="F883" s="2">
        <f t="shared" si="38"/>
        <v>0</v>
      </c>
    </row>
    <row r="884" spans="5:6" x14ac:dyDescent="0.25">
      <c r="E884" s="2" t="s">
        <v>1367</v>
      </c>
      <c r="F884" s="2">
        <f t="shared" si="38"/>
        <v>0</v>
      </c>
    </row>
    <row r="885" spans="5:6" x14ac:dyDescent="0.25">
      <c r="E885" s="2" t="s">
        <v>662</v>
      </c>
      <c r="F885" s="2">
        <f t="shared" si="38"/>
        <v>0</v>
      </c>
    </row>
    <row r="886" spans="5:6" x14ac:dyDescent="0.25">
      <c r="E886" s="2" t="s">
        <v>1321</v>
      </c>
      <c r="F886" s="2">
        <f t="shared" si="38"/>
        <v>0</v>
      </c>
    </row>
    <row r="887" spans="5:6" x14ac:dyDescent="0.25">
      <c r="E887" s="2" t="s">
        <v>885</v>
      </c>
      <c r="F887" s="2">
        <f t="shared" si="38"/>
        <v>0</v>
      </c>
    </row>
    <row r="888" spans="5:6" x14ac:dyDescent="0.25">
      <c r="E888" s="2" t="s">
        <v>1248</v>
      </c>
      <c r="F888" s="2">
        <f t="shared" si="38"/>
        <v>0</v>
      </c>
    </row>
    <row r="889" spans="5:6" x14ac:dyDescent="0.25">
      <c r="E889" s="2" t="s">
        <v>665</v>
      </c>
      <c r="F889" s="2">
        <f t="shared" si="38"/>
        <v>0</v>
      </c>
    </row>
    <row r="890" spans="5:6" x14ac:dyDescent="0.25">
      <c r="E890" s="2" t="s">
        <v>666</v>
      </c>
      <c r="F890" s="2">
        <f t="shared" si="38"/>
        <v>0</v>
      </c>
    </row>
    <row r="891" spans="5:6" x14ac:dyDescent="0.25">
      <c r="E891" s="2" t="s">
        <v>1279</v>
      </c>
      <c r="F891" s="2">
        <f t="shared" si="38"/>
        <v>0</v>
      </c>
    </row>
    <row r="892" spans="5:6" x14ac:dyDescent="0.25">
      <c r="E892" s="2" t="s">
        <v>1336</v>
      </c>
      <c r="F892" s="2">
        <f t="shared" si="38"/>
        <v>0</v>
      </c>
    </row>
    <row r="893" spans="5:6" x14ac:dyDescent="0.25">
      <c r="E893" s="2" t="s">
        <v>1456</v>
      </c>
      <c r="F893" s="2">
        <f t="shared" si="38"/>
        <v>0</v>
      </c>
    </row>
    <row r="894" spans="5:6" x14ac:dyDescent="0.25">
      <c r="E894" s="2" t="s">
        <v>1181</v>
      </c>
      <c r="F894" s="2">
        <f t="shared" si="38"/>
        <v>0</v>
      </c>
    </row>
    <row r="895" spans="5:6" x14ac:dyDescent="0.25">
      <c r="E895" s="2" t="s">
        <v>668</v>
      </c>
      <c r="F895" s="2">
        <f t="shared" ref="F895:F957" si="39">IF(E895=E894,1,0)</f>
        <v>0</v>
      </c>
    </row>
    <row r="896" spans="5:6" x14ac:dyDescent="0.25">
      <c r="E896" s="2" t="s">
        <v>1521</v>
      </c>
      <c r="F896" s="2">
        <f t="shared" si="39"/>
        <v>0</v>
      </c>
    </row>
    <row r="897" spans="5:6" x14ac:dyDescent="0.25">
      <c r="E897" s="2" t="s">
        <v>1116</v>
      </c>
      <c r="F897" s="2">
        <f t="shared" si="39"/>
        <v>0</v>
      </c>
    </row>
    <row r="898" spans="5:6" x14ac:dyDescent="0.25">
      <c r="E898" s="2" t="s">
        <v>670</v>
      </c>
      <c r="F898" s="2">
        <f t="shared" si="39"/>
        <v>0</v>
      </c>
    </row>
    <row r="899" spans="5:6" x14ac:dyDescent="0.25">
      <c r="E899" s="2" t="s">
        <v>671</v>
      </c>
      <c r="F899" s="2">
        <f t="shared" si="39"/>
        <v>0</v>
      </c>
    </row>
    <row r="900" spans="5:6" x14ac:dyDescent="0.25">
      <c r="E900" s="2" t="s">
        <v>672</v>
      </c>
      <c r="F900" s="2">
        <f t="shared" si="39"/>
        <v>0</v>
      </c>
    </row>
    <row r="901" spans="5:6" x14ac:dyDescent="0.25">
      <c r="E901" s="2" t="s">
        <v>1168</v>
      </c>
      <c r="F901" s="2">
        <f t="shared" si="39"/>
        <v>0</v>
      </c>
    </row>
    <row r="902" spans="5:6" x14ac:dyDescent="0.25">
      <c r="E902" s="2" t="s">
        <v>967</v>
      </c>
      <c r="F902" s="2">
        <f t="shared" si="39"/>
        <v>0</v>
      </c>
    </row>
    <row r="903" spans="5:6" x14ac:dyDescent="0.25">
      <c r="E903" s="2" t="s">
        <v>1184</v>
      </c>
      <c r="F903" s="2">
        <f t="shared" si="39"/>
        <v>0</v>
      </c>
    </row>
    <row r="904" spans="5:6" x14ac:dyDescent="0.25">
      <c r="E904" s="2" t="s">
        <v>1041</v>
      </c>
      <c r="F904" s="2">
        <f t="shared" si="39"/>
        <v>0</v>
      </c>
    </row>
    <row r="905" spans="5:6" x14ac:dyDescent="0.25">
      <c r="E905" s="2" t="s">
        <v>1530</v>
      </c>
      <c r="F905" s="2">
        <f t="shared" si="39"/>
        <v>0</v>
      </c>
    </row>
    <row r="906" spans="5:6" x14ac:dyDescent="0.25">
      <c r="E906" s="2" t="s">
        <v>890</v>
      </c>
      <c r="F906" s="2">
        <f t="shared" si="39"/>
        <v>0</v>
      </c>
    </row>
    <row r="907" spans="5:6" x14ac:dyDescent="0.25">
      <c r="E907" s="2" t="s">
        <v>891</v>
      </c>
      <c r="F907" s="2">
        <f t="shared" si="39"/>
        <v>0</v>
      </c>
    </row>
    <row r="908" spans="5:6" x14ac:dyDescent="0.25">
      <c r="E908" s="2" t="s">
        <v>1009</v>
      </c>
      <c r="F908" s="2">
        <f t="shared" si="39"/>
        <v>0</v>
      </c>
    </row>
    <row r="909" spans="5:6" x14ac:dyDescent="0.25">
      <c r="E909" s="2" t="s">
        <v>676</v>
      </c>
      <c r="F909" s="2">
        <f t="shared" si="39"/>
        <v>0</v>
      </c>
    </row>
    <row r="910" spans="5:6" x14ac:dyDescent="0.25">
      <c r="E910" s="2" t="s">
        <v>678</v>
      </c>
      <c r="F910" s="2">
        <f t="shared" si="39"/>
        <v>0</v>
      </c>
    </row>
    <row r="911" spans="5:6" x14ac:dyDescent="0.25">
      <c r="E911" s="2" t="s">
        <v>1243</v>
      </c>
      <c r="F911" s="2">
        <f t="shared" si="39"/>
        <v>0</v>
      </c>
    </row>
    <row r="912" spans="5:6" x14ac:dyDescent="0.25">
      <c r="E912" s="2" t="s">
        <v>1084</v>
      </c>
      <c r="F912" s="2">
        <f t="shared" si="39"/>
        <v>0</v>
      </c>
    </row>
    <row r="913" spans="5:6" x14ac:dyDescent="0.25">
      <c r="E913" s="2" t="s">
        <v>893</v>
      </c>
      <c r="F913" s="2">
        <f t="shared" si="39"/>
        <v>0</v>
      </c>
    </row>
    <row r="914" spans="5:6" x14ac:dyDescent="0.25">
      <c r="E914" s="2" t="s">
        <v>1447</v>
      </c>
      <c r="F914" s="2">
        <f t="shared" si="39"/>
        <v>0</v>
      </c>
    </row>
    <row r="915" spans="5:6" x14ac:dyDescent="0.25">
      <c r="E915" s="2" t="s">
        <v>1361</v>
      </c>
      <c r="F915" s="2">
        <f t="shared" si="39"/>
        <v>0</v>
      </c>
    </row>
    <row r="916" spans="5:6" x14ac:dyDescent="0.25">
      <c r="E916" s="2" t="s">
        <v>1344</v>
      </c>
      <c r="F916" s="2">
        <f t="shared" si="39"/>
        <v>0</v>
      </c>
    </row>
    <row r="917" spans="5:6" x14ac:dyDescent="0.25">
      <c r="E917" s="2" t="s">
        <v>1546</v>
      </c>
      <c r="F917" s="2">
        <f t="shared" si="39"/>
        <v>0</v>
      </c>
    </row>
    <row r="918" spans="5:6" x14ac:dyDescent="0.25">
      <c r="E918" s="2" t="s">
        <v>680</v>
      </c>
      <c r="F918" s="2">
        <f t="shared" si="39"/>
        <v>0</v>
      </c>
    </row>
    <row r="919" spans="5:6" x14ac:dyDescent="0.25">
      <c r="E919" s="2" t="s">
        <v>1012</v>
      </c>
      <c r="F919" s="2">
        <f t="shared" si="39"/>
        <v>0</v>
      </c>
    </row>
    <row r="920" spans="5:6" x14ac:dyDescent="0.25">
      <c r="E920" s="2" t="s">
        <v>1450</v>
      </c>
      <c r="F920" s="2">
        <f t="shared" si="39"/>
        <v>0</v>
      </c>
    </row>
    <row r="921" spans="5:6" x14ac:dyDescent="0.25">
      <c r="E921" s="2" t="s">
        <v>1108</v>
      </c>
      <c r="F921" s="2">
        <f t="shared" si="39"/>
        <v>0</v>
      </c>
    </row>
    <row r="922" spans="5:6" x14ac:dyDescent="0.25">
      <c r="E922" s="2" t="s">
        <v>1109</v>
      </c>
      <c r="F922" s="2">
        <f t="shared" si="39"/>
        <v>0</v>
      </c>
    </row>
    <row r="923" spans="5:6" x14ac:dyDescent="0.25">
      <c r="E923" s="2" t="s">
        <v>681</v>
      </c>
      <c r="F923" s="2">
        <f t="shared" si="39"/>
        <v>0</v>
      </c>
    </row>
    <row r="924" spans="5:6" x14ac:dyDescent="0.25">
      <c r="E924" s="2" t="s">
        <v>1236</v>
      </c>
      <c r="F924" s="2">
        <f t="shared" si="39"/>
        <v>0</v>
      </c>
    </row>
    <row r="925" spans="5:6" x14ac:dyDescent="0.25">
      <c r="E925" s="2" t="s">
        <v>1415</v>
      </c>
      <c r="F925" s="2">
        <f t="shared" si="39"/>
        <v>0</v>
      </c>
    </row>
    <row r="926" spans="5:6" x14ac:dyDescent="0.25">
      <c r="E926" s="2" t="s">
        <v>1373</v>
      </c>
      <c r="F926" s="2">
        <f t="shared" si="39"/>
        <v>0</v>
      </c>
    </row>
    <row r="927" spans="5:6" x14ac:dyDescent="0.25">
      <c r="E927" s="2" t="s">
        <v>1421</v>
      </c>
      <c r="F927" s="2">
        <f t="shared" si="39"/>
        <v>0</v>
      </c>
    </row>
    <row r="928" spans="5:6" x14ac:dyDescent="0.25">
      <c r="E928" s="2" t="s">
        <v>1356</v>
      </c>
      <c r="F928" s="2">
        <f t="shared" si="39"/>
        <v>0</v>
      </c>
    </row>
    <row r="929" spans="5:6" x14ac:dyDescent="0.25">
      <c r="E929" s="2" t="s">
        <v>1293</v>
      </c>
      <c r="F929" s="2">
        <f t="shared" si="39"/>
        <v>0</v>
      </c>
    </row>
    <row r="930" spans="5:6" x14ac:dyDescent="0.25">
      <c r="E930" s="2" t="s">
        <v>1499</v>
      </c>
      <c r="F930" s="2">
        <f t="shared" si="39"/>
        <v>0</v>
      </c>
    </row>
    <row r="931" spans="5:6" x14ac:dyDescent="0.25">
      <c r="E931" s="2" t="s">
        <v>682</v>
      </c>
      <c r="F931" s="2">
        <f t="shared" si="39"/>
        <v>0</v>
      </c>
    </row>
    <row r="932" spans="5:6" x14ac:dyDescent="0.25">
      <c r="E932" s="2" t="s">
        <v>1092</v>
      </c>
      <c r="F932" s="2">
        <f t="shared" si="39"/>
        <v>0</v>
      </c>
    </row>
    <row r="933" spans="5:6" x14ac:dyDescent="0.25">
      <c r="E933" s="2" t="s">
        <v>683</v>
      </c>
      <c r="F933" s="2">
        <f t="shared" si="39"/>
        <v>0</v>
      </c>
    </row>
    <row r="934" spans="5:6" x14ac:dyDescent="0.25">
      <c r="E934" s="2" t="s">
        <v>955</v>
      </c>
      <c r="F934" s="2">
        <f t="shared" si="39"/>
        <v>0</v>
      </c>
    </row>
    <row r="935" spans="5:6" x14ac:dyDescent="0.25">
      <c r="E935" s="2" t="s">
        <v>1259</v>
      </c>
      <c r="F935" s="2">
        <f t="shared" si="39"/>
        <v>0</v>
      </c>
    </row>
    <row r="936" spans="5:6" x14ac:dyDescent="0.25">
      <c r="E936" s="2" t="s">
        <v>684</v>
      </c>
      <c r="F936" s="2">
        <f t="shared" si="39"/>
        <v>0</v>
      </c>
    </row>
    <row r="937" spans="5:6" x14ac:dyDescent="0.25">
      <c r="E937" s="2" t="s">
        <v>685</v>
      </c>
      <c r="F937" s="2">
        <f t="shared" si="39"/>
        <v>0</v>
      </c>
    </row>
    <row r="938" spans="5:6" x14ac:dyDescent="0.25">
      <c r="E938" s="2" t="s">
        <v>1424</v>
      </c>
      <c r="F938" s="2">
        <f t="shared" si="39"/>
        <v>0</v>
      </c>
    </row>
    <row r="939" spans="5:6" x14ac:dyDescent="0.25">
      <c r="E939" s="2" t="s">
        <v>1077</v>
      </c>
      <c r="F939" s="2">
        <f t="shared" si="39"/>
        <v>0</v>
      </c>
    </row>
    <row r="940" spans="5:6" x14ac:dyDescent="0.25">
      <c r="E940" s="2" t="s">
        <v>686</v>
      </c>
      <c r="F940" s="2">
        <f t="shared" si="39"/>
        <v>0</v>
      </c>
    </row>
    <row r="941" spans="5:6" x14ac:dyDescent="0.25">
      <c r="E941" s="2" t="s">
        <v>687</v>
      </c>
      <c r="F941" s="2">
        <f t="shared" si="39"/>
        <v>0</v>
      </c>
    </row>
    <row r="942" spans="5:6" x14ac:dyDescent="0.25">
      <c r="E942" s="2" t="s">
        <v>688</v>
      </c>
      <c r="F942" s="2">
        <f t="shared" si="39"/>
        <v>0</v>
      </c>
    </row>
    <row r="943" spans="5:6" x14ac:dyDescent="0.25">
      <c r="E943" s="2" t="s">
        <v>1179</v>
      </c>
      <c r="F943" s="2">
        <f t="shared" si="39"/>
        <v>0</v>
      </c>
    </row>
    <row r="944" spans="5:6" x14ac:dyDescent="0.25">
      <c r="E944" s="2" t="s">
        <v>975</v>
      </c>
      <c r="F944" s="2">
        <f t="shared" si="39"/>
        <v>0</v>
      </c>
    </row>
    <row r="945" spans="5:6" x14ac:dyDescent="0.25">
      <c r="E945" s="2" t="s">
        <v>1330</v>
      </c>
      <c r="F945" s="2">
        <f t="shared" si="39"/>
        <v>0</v>
      </c>
    </row>
    <row r="946" spans="5:6" x14ac:dyDescent="0.25">
      <c r="E946" s="2" t="s">
        <v>689</v>
      </c>
      <c r="F946" s="2">
        <f t="shared" si="39"/>
        <v>0</v>
      </c>
    </row>
    <row r="947" spans="5:6" x14ac:dyDescent="0.25">
      <c r="E947" s="2" t="s">
        <v>690</v>
      </c>
      <c r="F947" s="2">
        <f t="shared" si="39"/>
        <v>0</v>
      </c>
    </row>
    <row r="948" spans="5:6" x14ac:dyDescent="0.25">
      <c r="E948" s="2" t="s">
        <v>894</v>
      </c>
      <c r="F948" s="2">
        <f t="shared" si="39"/>
        <v>0</v>
      </c>
    </row>
    <row r="949" spans="5:6" x14ac:dyDescent="0.25">
      <c r="E949" s="2" t="s">
        <v>1192</v>
      </c>
      <c r="F949" s="2">
        <f t="shared" si="39"/>
        <v>0</v>
      </c>
    </row>
    <row r="950" spans="5:6" x14ac:dyDescent="0.25">
      <c r="E950" s="2" t="s">
        <v>691</v>
      </c>
      <c r="F950" s="2">
        <f t="shared" si="39"/>
        <v>0</v>
      </c>
    </row>
    <row r="951" spans="5:6" x14ac:dyDescent="0.25">
      <c r="E951" s="2" t="s">
        <v>692</v>
      </c>
      <c r="F951" s="2">
        <f t="shared" si="39"/>
        <v>0</v>
      </c>
    </row>
    <row r="952" spans="5:6" x14ac:dyDescent="0.25">
      <c r="E952" s="2" t="s">
        <v>1106</v>
      </c>
      <c r="F952" s="2">
        <f t="shared" si="39"/>
        <v>0</v>
      </c>
    </row>
    <row r="953" spans="5:6" x14ac:dyDescent="0.25">
      <c r="E953" s="2" t="s">
        <v>1036</v>
      </c>
      <c r="F953" s="2">
        <f t="shared" si="39"/>
        <v>0</v>
      </c>
    </row>
    <row r="954" spans="5:6" x14ac:dyDescent="0.25">
      <c r="E954" s="2" t="s">
        <v>1008</v>
      </c>
      <c r="F954" s="2">
        <f t="shared" si="39"/>
        <v>0</v>
      </c>
    </row>
    <row r="955" spans="5:6" x14ac:dyDescent="0.25">
      <c r="E955" s="2" t="s">
        <v>1068</v>
      </c>
      <c r="F955" s="2">
        <f t="shared" si="39"/>
        <v>0</v>
      </c>
    </row>
    <row r="956" spans="5:6" x14ac:dyDescent="0.25">
      <c r="E956" s="2" t="s">
        <v>693</v>
      </c>
      <c r="F956" s="2">
        <f t="shared" si="39"/>
        <v>0</v>
      </c>
    </row>
    <row r="957" spans="5:6" x14ac:dyDescent="0.25">
      <c r="E957" s="2" t="s">
        <v>1397</v>
      </c>
      <c r="F957" s="2">
        <f t="shared" si="39"/>
        <v>0</v>
      </c>
    </row>
    <row r="958" spans="5:6" x14ac:dyDescent="0.25">
      <c r="E958" s="2" t="s">
        <v>1242</v>
      </c>
      <c r="F958" s="2">
        <f t="shared" ref="F958:F1000" si="40">IF(E958=E957,1,0)</f>
        <v>0</v>
      </c>
    </row>
    <row r="959" spans="5:6" x14ac:dyDescent="0.25">
      <c r="E959" s="2" t="s">
        <v>1072</v>
      </c>
      <c r="F959" s="2">
        <f t="shared" si="40"/>
        <v>0</v>
      </c>
    </row>
    <row r="960" spans="5:6" x14ac:dyDescent="0.25">
      <c r="E960" s="2" t="s">
        <v>1004</v>
      </c>
      <c r="F960" s="2">
        <f t="shared" si="40"/>
        <v>0</v>
      </c>
    </row>
    <row r="961" spans="5:6" x14ac:dyDescent="0.25">
      <c r="E961" s="2" t="s">
        <v>694</v>
      </c>
      <c r="F961" s="2">
        <f t="shared" si="40"/>
        <v>0</v>
      </c>
    </row>
    <row r="962" spans="5:6" x14ac:dyDescent="0.25">
      <c r="E962" s="2" t="s">
        <v>998</v>
      </c>
      <c r="F962" s="2">
        <f t="shared" si="40"/>
        <v>0</v>
      </c>
    </row>
    <row r="963" spans="5:6" x14ac:dyDescent="0.25">
      <c r="E963" s="2" t="s">
        <v>695</v>
      </c>
      <c r="F963" s="2">
        <f t="shared" si="40"/>
        <v>0</v>
      </c>
    </row>
    <row r="964" spans="5:6" x14ac:dyDescent="0.25">
      <c r="E964" s="2" t="s">
        <v>895</v>
      </c>
      <c r="F964" s="2">
        <f t="shared" si="40"/>
        <v>0</v>
      </c>
    </row>
    <row r="965" spans="5:6" x14ac:dyDescent="0.25">
      <c r="E965" s="2" t="s">
        <v>936</v>
      </c>
      <c r="F965" s="2">
        <f t="shared" si="40"/>
        <v>0</v>
      </c>
    </row>
    <row r="966" spans="5:6" x14ac:dyDescent="0.25">
      <c r="E966" s="2" t="s">
        <v>697</v>
      </c>
      <c r="F966" s="2">
        <f t="shared" si="40"/>
        <v>0</v>
      </c>
    </row>
    <row r="967" spans="5:6" x14ac:dyDescent="0.25">
      <c r="E967" s="2" t="s">
        <v>696</v>
      </c>
      <c r="F967" s="2">
        <f t="shared" si="40"/>
        <v>0</v>
      </c>
    </row>
    <row r="968" spans="5:6" x14ac:dyDescent="0.25">
      <c r="E968" s="2" t="s">
        <v>1311</v>
      </c>
      <c r="F968" s="2">
        <f t="shared" si="40"/>
        <v>0</v>
      </c>
    </row>
    <row r="969" spans="5:6" x14ac:dyDescent="0.25">
      <c r="E969" s="2" t="s">
        <v>700</v>
      </c>
      <c r="F969" s="2">
        <f t="shared" si="40"/>
        <v>0</v>
      </c>
    </row>
    <row r="970" spans="5:6" x14ac:dyDescent="0.25">
      <c r="E970" s="2" t="s">
        <v>698</v>
      </c>
      <c r="F970" s="2">
        <f t="shared" si="40"/>
        <v>0</v>
      </c>
    </row>
    <row r="971" spans="5:6" x14ac:dyDescent="0.25">
      <c r="E971" s="2" t="s">
        <v>1332</v>
      </c>
      <c r="F971" s="2">
        <f t="shared" si="40"/>
        <v>0</v>
      </c>
    </row>
    <row r="972" spans="5:6" x14ac:dyDescent="0.25">
      <c r="E972" s="2" t="s">
        <v>701</v>
      </c>
      <c r="F972" s="2">
        <f t="shared" si="40"/>
        <v>0</v>
      </c>
    </row>
    <row r="973" spans="5:6" x14ac:dyDescent="0.25">
      <c r="E973" s="2" t="s">
        <v>1271</v>
      </c>
      <c r="F973" s="2">
        <f t="shared" si="40"/>
        <v>0</v>
      </c>
    </row>
    <row r="974" spans="5:6" x14ac:dyDescent="0.25">
      <c r="E974" s="2" t="s">
        <v>703</v>
      </c>
      <c r="F974" s="2">
        <f t="shared" si="40"/>
        <v>0</v>
      </c>
    </row>
    <row r="975" spans="5:6" x14ac:dyDescent="0.25">
      <c r="E975" s="2" t="s">
        <v>896</v>
      </c>
      <c r="F975" s="2">
        <f t="shared" si="40"/>
        <v>0</v>
      </c>
    </row>
    <row r="976" spans="5:6" x14ac:dyDescent="0.25">
      <c r="E976" s="2" t="s">
        <v>705</v>
      </c>
      <c r="F976" s="2">
        <f t="shared" si="40"/>
        <v>0</v>
      </c>
    </row>
    <row r="977" spans="5:6" x14ac:dyDescent="0.25">
      <c r="E977" s="2" t="s">
        <v>706</v>
      </c>
      <c r="F977" s="2">
        <f t="shared" si="40"/>
        <v>0</v>
      </c>
    </row>
    <row r="978" spans="5:6" x14ac:dyDescent="0.25">
      <c r="E978" s="2" t="s">
        <v>709</v>
      </c>
      <c r="F978" s="2">
        <f t="shared" si="40"/>
        <v>0</v>
      </c>
    </row>
    <row r="979" spans="5:6" x14ac:dyDescent="0.25">
      <c r="E979" s="2" t="s">
        <v>1185</v>
      </c>
      <c r="F979" s="2">
        <f t="shared" si="40"/>
        <v>0</v>
      </c>
    </row>
    <row r="980" spans="5:6" x14ac:dyDescent="0.25">
      <c r="E980" s="2" t="s">
        <v>1171</v>
      </c>
      <c r="F980" s="2">
        <f t="shared" si="40"/>
        <v>0</v>
      </c>
    </row>
    <row r="981" spans="5:6" x14ac:dyDescent="0.25">
      <c r="E981" s="2" t="s">
        <v>1117</v>
      </c>
      <c r="F981" s="2">
        <f t="shared" si="40"/>
        <v>0</v>
      </c>
    </row>
    <row r="982" spans="5:6" x14ac:dyDescent="0.25">
      <c r="E982" s="2" t="s">
        <v>1082</v>
      </c>
      <c r="F982" s="2">
        <f t="shared" si="40"/>
        <v>0</v>
      </c>
    </row>
    <row r="983" spans="5:6" x14ac:dyDescent="0.25">
      <c r="E983" s="2" t="s">
        <v>977</v>
      </c>
      <c r="F983" s="2">
        <f t="shared" si="40"/>
        <v>0</v>
      </c>
    </row>
    <row r="984" spans="5:6" x14ac:dyDescent="0.25">
      <c r="E984" s="2" t="s">
        <v>1350</v>
      </c>
      <c r="F984" s="2">
        <f t="shared" si="40"/>
        <v>0</v>
      </c>
    </row>
    <row r="985" spans="5:6" x14ac:dyDescent="0.25">
      <c r="E985" s="2" t="s">
        <v>1006</v>
      </c>
      <c r="F985" s="2">
        <f t="shared" si="40"/>
        <v>0</v>
      </c>
    </row>
    <row r="986" spans="5:6" x14ac:dyDescent="0.25">
      <c r="E986" s="2" t="s">
        <v>711</v>
      </c>
      <c r="F986" s="2">
        <f t="shared" si="40"/>
        <v>0</v>
      </c>
    </row>
    <row r="987" spans="5:6" x14ac:dyDescent="0.25">
      <c r="E987" s="2" t="s">
        <v>960</v>
      </c>
      <c r="F987" s="2">
        <f t="shared" si="40"/>
        <v>0</v>
      </c>
    </row>
    <row r="988" spans="5:6" x14ac:dyDescent="0.25">
      <c r="E988" s="2" t="s">
        <v>1342</v>
      </c>
      <c r="F988" s="2">
        <f t="shared" si="40"/>
        <v>0</v>
      </c>
    </row>
    <row r="989" spans="5:6" x14ac:dyDescent="0.25">
      <c r="E989" s="2" t="s">
        <v>712</v>
      </c>
      <c r="F989" s="2">
        <f t="shared" si="40"/>
        <v>0</v>
      </c>
    </row>
    <row r="990" spans="5:6" x14ac:dyDescent="0.25">
      <c r="E990" s="2" t="s">
        <v>1156</v>
      </c>
      <c r="F990" s="2">
        <f t="shared" si="40"/>
        <v>0</v>
      </c>
    </row>
    <row r="991" spans="5:6" x14ac:dyDescent="0.25">
      <c r="E991" s="2" t="s">
        <v>1212</v>
      </c>
      <c r="F991" s="2">
        <f t="shared" si="40"/>
        <v>0</v>
      </c>
    </row>
    <row r="992" spans="5:6" x14ac:dyDescent="0.25">
      <c r="E992" s="2" t="s">
        <v>1359</v>
      </c>
      <c r="F992" s="2">
        <f t="shared" si="40"/>
        <v>0</v>
      </c>
    </row>
    <row r="993" spans="5:6" x14ac:dyDescent="0.25">
      <c r="E993" s="2" t="s">
        <v>1282</v>
      </c>
      <c r="F993" s="2">
        <f t="shared" si="40"/>
        <v>0</v>
      </c>
    </row>
    <row r="994" spans="5:6" x14ac:dyDescent="0.25">
      <c r="E994" s="2" t="s">
        <v>958</v>
      </c>
      <c r="F994" s="2">
        <f t="shared" si="40"/>
        <v>0</v>
      </c>
    </row>
    <row r="995" spans="5:6" x14ac:dyDescent="0.25">
      <c r="E995" s="2" t="s">
        <v>1476</v>
      </c>
      <c r="F995" s="2">
        <f t="shared" si="40"/>
        <v>0</v>
      </c>
    </row>
    <row r="996" spans="5:6" x14ac:dyDescent="0.25">
      <c r="E996" s="2" t="s">
        <v>898</v>
      </c>
      <c r="F996" s="2">
        <f t="shared" si="40"/>
        <v>0</v>
      </c>
    </row>
    <row r="997" spans="5:6" x14ac:dyDescent="0.25">
      <c r="E997" s="2" t="s">
        <v>1515</v>
      </c>
      <c r="F997" s="2">
        <f t="shared" si="40"/>
        <v>0</v>
      </c>
    </row>
    <row r="998" spans="5:6" x14ac:dyDescent="0.25">
      <c r="E998" s="2" t="s">
        <v>1532</v>
      </c>
      <c r="F998" s="2">
        <f t="shared" si="40"/>
        <v>0</v>
      </c>
    </row>
    <row r="999" spans="5:6" x14ac:dyDescent="0.25">
      <c r="E999" s="2" t="s">
        <v>1127</v>
      </c>
      <c r="F999" s="2">
        <f t="shared" si="40"/>
        <v>0</v>
      </c>
    </row>
    <row r="1000" spans="5:6" x14ac:dyDescent="0.25">
      <c r="E1000" s="2" t="s">
        <v>1426</v>
      </c>
      <c r="F1000" s="2">
        <f t="shared" si="40"/>
        <v>0</v>
      </c>
    </row>
  </sheetData>
  <sortState ref="FD2:FD1000">
    <sortCondition ref="FD1"/>
  </sortState>
  <conditionalFormatting sqref="FA1:FA1048576 BW1:BW1048576 CB1:CB1048576 FP1:FQ5 FR3:FR5 FR1:FT3 GB1:GB5 B1:B1048576 F1:F1048576 FZ1:FZ2 FZ3:GA5 FS1:FV5 FY1:FY5 FM3:FO5">
    <cfRule type="cellIs" dxfId="0" priority="42" operator="equal">
      <formula>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shortstory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dc:creator>
  <cp:lastModifiedBy>stati</cp:lastModifiedBy>
  <cp:lastPrinted>2018-02-09T20:21:06Z</cp:lastPrinted>
  <dcterms:created xsi:type="dcterms:W3CDTF">1996-10-14T23:33:28Z</dcterms:created>
  <dcterms:modified xsi:type="dcterms:W3CDTF">2018-09-21T13:59:52Z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